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filterPrivacy="1" codeName="ThisWorkbook"/>
  <xr:revisionPtr revIDLastSave="0" documentId="10_ncr:100000_{28628EBD-750B-4A63-9E51-29752D0DA8C4}" xr6:coauthVersionLast="31" xr6:coauthVersionMax="31" xr10:uidLastSave="{00000000-0000-0000-0000-000000000000}"/>
  <bookViews>
    <workbookView xWindow="240" yWindow="105" windowWidth="14805" windowHeight="8010" xr2:uid="{00000000-000D-0000-FFFF-FFFF00000000}"/>
  </bookViews>
  <sheets>
    <sheet name="Policies &amp; Governance" sheetId="11" r:id="rId1"/>
    <sheet name="Reports" sheetId="12" r:id="rId2"/>
    <sheet name="Production" sheetId="18" r:id="rId3"/>
    <sheet name="Water" sheetId="4" r:id="rId4"/>
    <sheet name="Safety" sheetId="1" r:id="rId5"/>
    <sheet name="Health" sheetId="2" r:id="rId6"/>
    <sheet name="GHG and Energy" sheetId="3" r:id="rId7"/>
    <sheet name="Other environment metrics" sheetId="5" r:id="rId8"/>
    <sheet name="HR and Social" sheetId="7" r:id="rId9"/>
    <sheet name="Definitions" sheetId="6" r:id="rId10"/>
    <sheet name="Contact" sheetId="10" r:id="rId11"/>
    <sheet name="Version Control" sheetId="20" state="hidden" r:id="rId12"/>
  </sheets>
  <definedNames>
    <definedName name="_xlnm.Print_Area" localSheetId="5">Health!$A$1:$F$93</definedName>
    <definedName name="_xlnm.Print_Area" localSheetId="8">'HR and Social'!$A$1:$F$30</definedName>
    <definedName name="_xlnm.Print_Area" localSheetId="7">'Other environment metrics'!$A$1:$F$28</definedName>
    <definedName name="_xlnm.Print_Area" localSheetId="0">'Policies &amp; Governance'!$A$1:$B$57</definedName>
    <definedName name="_xlnm.Print_Area" localSheetId="2">Production!$A$1:$E$26</definedName>
    <definedName name="_xlnm.Print_Area" localSheetId="1">Reports!$A$1:$F$27</definedName>
    <definedName name="_xlnm.Print_Titles" localSheetId="6">'GHG and Energy'!$1:$2</definedName>
    <definedName name="_xlnm.Print_Titles" localSheetId="5">Health!$1:$1</definedName>
    <definedName name="_xlnm.Print_Titles" localSheetId="1">Reports!$A:$A,Reports!$1:$1</definedName>
    <definedName name="_xlnm.Print_Titles" localSheetId="4">Safety!$1:$2</definedName>
  </definedNames>
  <calcPr calcId="179017"/>
</workbook>
</file>

<file path=xl/calcChain.xml><?xml version="1.0" encoding="utf-8"?>
<calcChain xmlns="http://schemas.openxmlformats.org/spreadsheetml/2006/main">
  <c r="F35" i="3" l="1"/>
  <c r="E35" i="3"/>
  <c r="D35" i="3"/>
  <c r="C35" i="3"/>
  <c r="B35" i="3"/>
  <c r="F14" i="3"/>
  <c r="E14" i="3"/>
  <c r="D14" i="3"/>
  <c r="C14" i="3"/>
  <c r="B14" i="3"/>
  <c r="F61" i="2"/>
  <c r="E61" i="2"/>
  <c r="D61" i="2"/>
  <c r="C61" i="2"/>
  <c r="B61" i="2"/>
  <c r="F60" i="2"/>
  <c r="E60" i="2"/>
  <c r="D60" i="2"/>
  <c r="C60" i="2"/>
  <c r="B60" i="2"/>
  <c r="F59" i="2"/>
  <c r="E59" i="2"/>
  <c r="D59" i="2"/>
  <c r="C59" i="2"/>
  <c r="B59" i="2"/>
  <c r="F58" i="2"/>
  <c r="E58" i="2"/>
  <c r="D58" i="2"/>
  <c r="C58" i="2"/>
  <c r="B58" i="2"/>
  <c r="F57" i="2"/>
  <c r="E57" i="2"/>
  <c r="D57" i="2"/>
  <c r="C57" i="2"/>
  <c r="B57" i="2"/>
  <c r="F56" i="2"/>
  <c r="E56" i="2"/>
  <c r="D56" i="2"/>
  <c r="C56" i="2"/>
  <c r="B56" i="2"/>
  <c r="F55" i="2"/>
  <c r="E55" i="2"/>
  <c r="D55" i="2"/>
  <c r="C55" i="2"/>
  <c r="B55" i="2"/>
  <c r="F52" i="2"/>
  <c r="E52" i="2"/>
  <c r="D52" i="2"/>
  <c r="C52" i="2"/>
  <c r="B52" i="2"/>
  <c r="F51" i="2"/>
  <c r="E51" i="2"/>
  <c r="D51" i="2"/>
  <c r="C51" i="2"/>
  <c r="B51" i="2"/>
  <c r="F49" i="2"/>
  <c r="E49" i="2"/>
  <c r="D49" i="2"/>
  <c r="C49" i="2"/>
  <c r="B49" i="2"/>
  <c r="F48" i="2"/>
  <c r="E48" i="2"/>
  <c r="D48" i="2"/>
  <c r="C48" i="2"/>
  <c r="B48" i="2"/>
  <c r="F47" i="2"/>
  <c r="E47" i="2"/>
  <c r="D47" i="2"/>
  <c r="C47" i="2"/>
  <c r="B47" i="2"/>
  <c r="F46" i="2"/>
  <c r="E46" i="2"/>
  <c r="D46" i="2"/>
  <c r="C46" i="2"/>
  <c r="B46" i="2"/>
  <c r="F45" i="2"/>
  <c r="E45" i="2"/>
  <c r="F44" i="2"/>
  <c r="E44" i="2"/>
  <c r="D44" i="2"/>
  <c r="C44" i="2"/>
  <c r="B44" i="2"/>
  <c r="F43" i="2"/>
  <c r="E43" i="2"/>
  <c r="D43" i="2"/>
  <c r="C43" i="2"/>
  <c r="B43" i="2"/>
  <c r="F42" i="2"/>
  <c r="C36" i="2"/>
  <c r="C63" i="2" s="1"/>
  <c r="F27" i="2"/>
  <c r="F54" i="2" s="1"/>
  <c r="E27" i="2"/>
  <c r="E54" i="2"/>
  <c r="D27" i="2"/>
  <c r="D54" i="2" s="1"/>
  <c r="C27" i="2"/>
  <c r="C54" i="2" s="1"/>
  <c r="B27" i="2"/>
  <c r="B36" i="2" s="1"/>
  <c r="B63" i="2" s="1"/>
  <c r="B54" i="2"/>
  <c r="F15" i="2"/>
  <c r="E15" i="2"/>
  <c r="E42" i="2"/>
  <c r="D15" i="2"/>
  <c r="D42" i="2" s="1"/>
  <c r="C15" i="2"/>
  <c r="C42" i="2"/>
  <c r="B15" i="2"/>
  <c r="B42" i="2" s="1"/>
  <c r="D19" i="4"/>
  <c r="C19" i="4"/>
  <c r="B19" i="4"/>
  <c r="E24" i="18"/>
  <c r="D24" i="18"/>
  <c r="C24" i="18"/>
  <c r="B24" i="18"/>
  <c r="E36" i="2"/>
  <c r="E63" i="2" s="1"/>
  <c r="D36" i="2" l="1"/>
  <c r="D63" i="2" s="1"/>
  <c r="F36" i="2"/>
  <c r="F63" i="2" s="1"/>
</calcChain>
</file>

<file path=xl/sharedStrings.xml><?xml version="1.0" encoding="utf-8"?>
<sst xmlns="http://schemas.openxmlformats.org/spreadsheetml/2006/main" count="922" uniqueCount="407">
  <si>
    <t>Work-related loss of life</t>
  </si>
  <si>
    <t>Fatal-injury frequency rate (FIFR)</t>
  </si>
  <si>
    <t>Lost time injury frequency rate (LTIFR)</t>
  </si>
  <si>
    <t>De Beers</t>
  </si>
  <si>
    <t>FIFR</t>
  </si>
  <si>
    <t>TRCFR</t>
  </si>
  <si>
    <t>LTIFR</t>
  </si>
  <si>
    <t>Platinum</t>
  </si>
  <si>
    <t>Copper</t>
  </si>
  <si>
    <t>Nickel</t>
  </si>
  <si>
    <t>Iron Ore Brazil</t>
  </si>
  <si>
    <t>Kumba Iron Ore</t>
  </si>
  <si>
    <t>Exploration, corporate offices and Vergelegen</t>
  </si>
  <si>
    <t>Divested businesses</t>
  </si>
  <si>
    <t>Noise</t>
  </si>
  <si>
    <t>New cases of occupational disease</t>
  </si>
  <si>
    <t>-</t>
  </si>
  <si>
    <t>Total</t>
  </si>
  <si>
    <t>Occupational disease incidence rates</t>
  </si>
  <si>
    <t>Total occupational disease incidence rate (per 200,000 hours worked)</t>
  </si>
  <si>
    <t>HIV incidence rate</t>
  </si>
  <si>
    <t>Tuberculosis</t>
  </si>
  <si>
    <t>New cases of tuberculosis (TB)</t>
  </si>
  <si>
    <t>Proven TB deaths</t>
  </si>
  <si>
    <t>SAFETY</t>
  </si>
  <si>
    <t>HEALTH</t>
  </si>
  <si>
    <t>ENVIRONMENT</t>
  </si>
  <si>
    <r>
      <t>GHG emissions (Mt CO</t>
    </r>
    <r>
      <rPr>
        <b/>
        <vertAlign val="subscript"/>
        <sz val="9"/>
        <color rgb="FF002060"/>
        <rFont val="Arial"/>
        <family val="2"/>
      </rPr>
      <t>2</t>
    </r>
    <r>
      <rPr>
        <b/>
        <sz val="9"/>
        <color rgb="FF002060"/>
        <rFont val="Arial"/>
        <family val="2"/>
      </rPr>
      <t>e)</t>
    </r>
  </si>
  <si>
    <t>Scope 1</t>
  </si>
  <si>
    <t>Scope 2</t>
  </si>
  <si>
    <t>Energy consumption (million GJ)</t>
  </si>
  <si>
    <t>Energy from electricity</t>
  </si>
  <si>
    <t>Energy from fossil fuels</t>
  </si>
  <si>
    <t>Energy from renewable fuels</t>
  </si>
  <si>
    <t>Total energy</t>
  </si>
  <si>
    <t>Land (ha)</t>
  </si>
  <si>
    <r>
      <t>Company-managed land</t>
    </r>
    <r>
      <rPr>
        <vertAlign val="superscript"/>
        <sz val="9"/>
        <color theme="1"/>
        <rFont val="Arial"/>
        <family val="2"/>
      </rPr>
      <t xml:space="preserve"> (1)</t>
    </r>
  </si>
  <si>
    <t>Land altered by mining activities and supporting infrastructure</t>
  </si>
  <si>
    <t>Environmental incidents</t>
  </si>
  <si>
    <t>Level 3</t>
  </si>
  <si>
    <t>Level 4</t>
  </si>
  <si>
    <t>Level 5</t>
  </si>
  <si>
    <t>Air emissions (1,000 t)</t>
  </si>
  <si>
    <r>
      <t xml:space="preserve">Non-mineral waste </t>
    </r>
    <r>
      <rPr>
        <b/>
        <vertAlign val="superscript"/>
        <sz val="9"/>
        <color rgb="FF002060"/>
        <rFont val="Arial"/>
        <family val="2"/>
      </rPr>
      <t>(3)</t>
    </r>
  </si>
  <si>
    <t>Hazardous waste to legal landfiill (tonnes)</t>
  </si>
  <si>
    <t>Non-hazardous waste to legal landfill (tonnes)</t>
  </si>
  <si>
    <r>
      <rPr>
        <vertAlign val="superscript"/>
        <sz val="9"/>
        <color theme="1"/>
        <rFont val="Arial"/>
        <family val="2"/>
      </rPr>
      <t>(1)</t>
    </r>
    <r>
      <rPr>
        <sz val="9"/>
        <color theme="1"/>
        <rFont val="Arial"/>
        <family val="2"/>
      </rPr>
      <t xml:space="preserve"> Land data for De Beers has been included since 2014</t>
    </r>
  </si>
  <si>
    <t xml:space="preserve">   CO2e from fugitive emissions from coal mining</t>
  </si>
  <si>
    <t xml:space="preserve">   CO2e from fossil fuel consumption</t>
  </si>
  <si>
    <t xml:space="preserve">   CO2e from methane flaring</t>
  </si>
  <si>
    <t xml:space="preserve">   CO2e from electricity purchased</t>
  </si>
  <si>
    <t xml:space="preserve">   CO2e from processes</t>
  </si>
  <si>
    <t>Energy and Greenhouse Gas Emissions</t>
  </si>
  <si>
    <t xml:space="preserve">   CO2e from renewable fuel consumption</t>
  </si>
  <si>
    <r>
      <t>Total CO</t>
    </r>
    <r>
      <rPr>
        <b/>
        <vertAlign val="subscript"/>
        <sz val="9"/>
        <color theme="1"/>
        <rFont val="Arial"/>
        <family val="2"/>
      </rPr>
      <t>2</t>
    </r>
    <r>
      <rPr>
        <b/>
        <sz val="9"/>
        <color theme="1"/>
        <rFont val="Arial"/>
        <family val="2"/>
      </rPr>
      <t>e</t>
    </r>
  </si>
  <si>
    <t>Fossil fuel consumption</t>
  </si>
  <si>
    <t>Renewable fuel consumption</t>
  </si>
  <si>
    <t>Natural gas/fossil fuel gases used [1000 m³]</t>
  </si>
  <si>
    <t>Diesel used [1000 m³]</t>
  </si>
  <si>
    <t>Coal for heating and energy generation [1000t]</t>
  </si>
  <si>
    <t>Coal for metallurgical processes [1000t]</t>
  </si>
  <si>
    <t>Heavy fuel oil used [1000t]</t>
  </si>
  <si>
    <t>Marine gas oil used [1000 m³]</t>
  </si>
  <si>
    <t>Petrol used [1000 m³]</t>
  </si>
  <si>
    <t>LPG/liquid fossil fuel gases used [1000t]</t>
  </si>
  <si>
    <t>Intermediate fuel oil used [1000 m³]</t>
  </si>
  <si>
    <t>Used oil for combustion [1000 m³]</t>
  </si>
  <si>
    <t>Petcoke used [1000t]</t>
  </si>
  <si>
    <t>Paraffin used [1000 m³]</t>
  </si>
  <si>
    <t>Non-renewable waste fuel used [1000t]</t>
  </si>
  <si>
    <t>Tailgas consumed [1000 m³]</t>
  </si>
  <si>
    <t>Light fuel oil used [1000 m³]</t>
  </si>
  <si>
    <t>Coal for directly reduced iron [1000t]</t>
  </si>
  <si>
    <t>Charcoal used [1000t]</t>
  </si>
  <si>
    <t>Biomass used as fuel [1000t]</t>
  </si>
  <si>
    <t>Renewable waste fuels used [1000t]</t>
  </si>
  <si>
    <t>Bio-diesel used [1000 m³]</t>
  </si>
  <si>
    <t>Total CO2e savings (Mt CO2e)</t>
  </si>
  <si>
    <t>Total energy savings (million GJ)</t>
  </si>
  <si>
    <t xml:space="preserve">GHG emissions and Energy saved through the ECO2MAN programme </t>
  </si>
  <si>
    <t>GHG emissions (Mt CO2e) by region</t>
  </si>
  <si>
    <t xml:space="preserve">   South Africa</t>
  </si>
  <si>
    <t xml:space="preserve">   Australia</t>
  </si>
  <si>
    <t xml:space="preserve">   Brazil</t>
  </si>
  <si>
    <t xml:space="preserve">   Peru</t>
  </si>
  <si>
    <t xml:space="preserve">   Chile</t>
  </si>
  <si>
    <t xml:space="preserve">   Zimbabwe</t>
  </si>
  <si>
    <t xml:space="preserve">   Botswana</t>
  </si>
  <si>
    <t xml:space="preserve">   Namibia</t>
  </si>
  <si>
    <t xml:space="preserve">   United Kingdom</t>
  </si>
  <si>
    <t xml:space="preserve">   Canada</t>
  </si>
  <si>
    <t>Energy consumption (million GJ) by region</t>
  </si>
  <si>
    <t>GHG emissions (Mt CO2e) by business unit</t>
  </si>
  <si>
    <t>Energy consumption (million GJ) by business unit</t>
  </si>
  <si>
    <t>Coal: Australia-Canada</t>
  </si>
  <si>
    <t>Coal: South Africa</t>
  </si>
  <si>
    <t>Exploration, Corporate Offices, and Vergelegen</t>
  </si>
  <si>
    <t>First aid cases (FAC)</t>
  </si>
  <si>
    <t>Medical treatment cases (MTC)</t>
  </si>
  <si>
    <t>Lost time injuries (LTI)</t>
  </si>
  <si>
    <t>Total employee and contractor hours worked</t>
  </si>
  <si>
    <r>
      <t>Land rehab</t>
    </r>
    <r>
      <rPr>
        <sz val="9"/>
        <rFont val="Arial"/>
        <family val="2"/>
      </rPr>
      <t>ilitated</t>
    </r>
    <r>
      <rPr>
        <vertAlign val="superscript"/>
        <sz val="9"/>
        <rFont val="Arial"/>
        <family val="2"/>
      </rPr>
      <t xml:space="preserve"> (2)</t>
    </r>
  </si>
  <si>
    <r>
      <rPr>
        <vertAlign val="superscript"/>
        <sz val="9"/>
        <rFont val="Arial"/>
        <family val="2"/>
      </rPr>
      <t>(2)</t>
    </r>
    <r>
      <rPr>
        <sz val="9"/>
        <rFont val="Arial"/>
        <family val="2"/>
      </rPr>
      <t xml:space="preserve"> Land rehabilitated includes land both fully rehabiliatated and signed off by the regulator, and land rehabiliated but not yet signed off as meeting agreed land use objectives. The distinction between these two metrics was introduced in 2016.</t>
    </r>
  </si>
  <si>
    <t>Level 1</t>
  </si>
  <si>
    <t>Level 2</t>
  </si>
  <si>
    <t>Fatal incident data</t>
  </si>
  <si>
    <t>Agency</t>
  </si>
  <si>
    <t>Fall of ground - employee</t>
  </si>
  <si>
    <t>Moving machinery - employee</t>
  </si>
  <si>
    <t>Hydraulic energy - employee</t>
  </si>
  <si>
    <t>Pneumatic energy - employee</t>
  </si>
  <si>
    <t>Other energy - employee</t>
  </si>
  <si>
    <t>Fire/explosion - employee</t>
  </si>
  <si>
    <t>Other causes - employee</t>
  </si>
  <si>
    <t>Fall of ground - contractor</t>
  </si>
  <si>
    <t>Moving machinery - contractor</t>
  </si>
  <si>
    <t>Hydraulic energy - contractor</t>
  </si>
  <si>
    <t>Pneumatic energy - contractor</t>
  </si>
  <si>
    <t>Other energy - contractor</t>
  </si>
  <si>
    <t>Fire/explosion - contractor</t>
  </si>
  <si>
    <t>Materials handling - contractor</t>
  </si>
  <si>
    <t>Other causes - contractor</t>
  </si>
  <si>
    <t>Anglo American total</t>
  </si>
  <si>
    <t>Injury rates</t>
  </si>
  <si>
    <t>Materials handling - employee</t>
  </si>
  <si>
    <t xml:space="preserve">Scope 1 emissions </t>
  </si>
  <si>
    <r>
      <t>Scope 1 emissions include CO</t>
    </r>
    <r>
      <rPr>
        <sz val="10"/>
        <color rgb="FF000000"/>
        <rFont val="Arial"/>
        <family val="2"/>
      </rPr>
      <t>2</t>
    </r>
    <r>
      <rPr>
        <sz val="10"/>
        <color theme="1"/>
        <rFont val="Arial"/>
        <family val="2"/>
      </rPr>
      <t xml:space="preserve">e emissions from fossil fuels, coal seam gas fugitive emissions, renewable fuels, and operational processes. Process emissions include those associated with on-site and managed sewerage facilities, on-site water treatment facilities, the use of carbonates in acid leaching processes at copper processing facilities, fugitive emissions during the production of phosphates. Emissions from the combustion of fossil fuels and biomass, and coal used in metallurgical processes as a reductant are excluded. Process emissions are calculated based on measurements as well as estimates. </t>
    </r>
  </si>
  <si>
    <t xml:space="preserve">Scope 2 emissions </t>
  </si>
  <si>
    <r>
      <t>Scope 2 emissions include CO</t>
    </r>
    <r>
      <rPr>
        <sz val="10"/>
        <color rgb="FF000000"/>
        <rFont val="Arial"/>
        <family val="2"/>
      </rPr>
      <t xml:space="preserve">2 </t>
    </r>
    <r>
      <rPr>
        <sz val="10"/>
        <color theme="1"/>
        <rFont val="Arial"/>
        <family val="2"/>
      </rPr>
      <t>from electricity purchased and reported in million tonnes of CO</t>
    </r>
    <r>
      <rPr>
        <sz val="10"/>
        <color rgb="FF000000"/>
        <rFont val="Arial"/>
        <family val="2"/>
      </rPr>
      <t>2</t>
    </r>
    <r>
      <rPr>
        <sz val="10"/>
        <color theme="1"/>
        <rFont val="Arial"/>
        <family val="2"/>
      </rPr>
      <t xml:space="preserve">e. </t>
    </r>
  </si>
  <si>
    <t xml:space="preserve">Total energy use </t>
  </si>
  <si>
    <t xml:space="preserve">Total energy use is calculated from electricity purchased, energy from fossil fuels and energy from renewable fuels, and reported in million GJ. </t>
  </si>
  <si>
    <t xml:space="preserve">Total amount of water used for primary activities, excluding sea water </t>
  </si>
  <si>
    <t xml:space="preserve">Total new water entering the operation which is used for the operation’s primary activities. Primary activities are those activities in which the operation engages to produce their product (e.g. change houses, process plants) or that are linked to licence agreements. New water is the water required to replace losses of water from the water circuit. It does not include any water re-used or recycled internally and includes all external sources and quality of water abstracted for primary use and from all external sources. The metric is reported in million m3. Where actual data is not available, estimation methodologies are applied based on the most up to date hydrology studies. </t>
  </si>
  <si>
    <t xml:space="preserve">Work-related fatal injuries </t>
  </si>
  <si>
    <t xml:space="preserve">A fatality is an employee or contractor death resulting from a work-related injury. Anglo American records all work-related losses of life for the purposes of internal and external investigation, management action, legal process and compensation. However, while fatal injuries that result from criminal activity and public-road incidents are recorded for management purposes, these are not included in formal statistics and frequency-rate calculations. </t>
  </si>
  <si>
    <t xml:space="preserve">Fatal injury frequency rate (FIFR) </t>
  </si>
  <si>
    <t>The FIFR is the rate of fatality per 200,000 hours worked due to all causes for both employees and contractors.</t>
  </si>
  <si>
    <t xml:space="preserve">Total recordable case frequency rate (TRCFR) </t>
  </si>
  <si>
    <t xml:space="preserve">The TRCFR is a rate per 200,000 hours of employee and contractor fatal injuries, lost-time injuries, and medical treatment cases. First aid cases – minor work-related injuries which, in normal circumstances, are able to be treated successfully in accordance with recognised first aid training – are not included in this calculation. Injuries are diagnosed by medical and safety professionals according to Anglo American criteria. These criteria are additional to local legal reporting and compensation requirements. </t>
  </si>
  <si>
    <t xml:space="preserve">Total number of new cases of occupational diseases </t>
  </si>
  <si>
    <t xml:space="preserve">The total number of new cases of employee occupational diseases is the sum of occupational diseases due to asbestosis, chronic obstructive airways disease, coal-workers’ pneumoconiosis, dermatitis, hand-arm vibration syndrome, malaria, musculoskeletal disorders, new and repeat cases of noise-induced hearing loss, occupational asthma, occupational cancers, occupational tuberculosis, platinosis, silicosis, venous thromboembolism owing to business travel and other occupational diseases. Occupational diseases are diagnosed by medical professionals according to Anglo American diagnostic criteria. These are additional to local legal reporting and compensation requirements. Contractors are not included in these figures. </t>
  </si>
  <si>
    <t xml:space="preserve">Total amount spent on corporate social investment (CSI) </t>
  </si>
  <si>
    <t xml:space="preserve">Categories for corporate social investment expenditure include charitable donations, community investment and commercial initiatives. CSI is reported in US dollars and converted from currency of the operations at the average foreign exchange rate applied by Anglo American for financial reporting purposes. </t>
  </si>
  <si>
    <t xml:space="preserve">Charitable donations include cash donations; contributions in kind; employees’ working hours spent on charity projects during work hours; and the cost of initiatives designed to inform communities about community-benefit initiatives (e.g. the production of reports that are issued to communities for the purpose of reporting progress). Not included is expenditure that is necessary for the development of an operation (e.g. resettlement of families) or for receiving a licence. Training expenditure for individuals who will be employed by the company following completion of training is not included. </t>
  </si>
  <si>
    <t xml:space="preserve">Community investment includes the funding of community partnerships which address social issues; the costs of providing public facilities to community members who are not employees or dependants; the marginal value of land or other assets transferred to community ownership; and income-creation schemes or mentoring/volunteering initiatives which do not have a principally commercial justification. </t>
  </si>
  <si>
    <t xml:space="preserve">Commercial initiatives include enterprise development and other community initiatives/partnerships that also directly support the success of the company (such as supplier development). There must, however, be a clear and primary element of public benefit. </t>
  </si>
  <si>
    <t>We prohibit the making of donations for political purposes to any politician, political party or related organisation, an official of a political party or candidate for political office in any circumstances either directly or through third parties.</t>
  </si>
  <si>
    <t>Definitions</t>
  </si>
  <si>
    <t xml:space="preserve">Organisational boundaries and scope </t>
  </si>
  <si>
    <t xml:space="preserve">Anglo American accounts for 100% of operations over which it holds management control, including in some instances joint ventures where we have the formal right to mandate Anglo American management and performance standards. A full list of those operations is available on pages 75-76. Our proportional share of independently managed operations is not included in our sustainability reporting scope. Acquisitions and divestments are accounted for from date of acquisition/until date of sale. </t>
  </si>
  <si>
    <t xml:space="preserve">Data sources </t>
  </si>
  <si>
    <t xml:space="preserve">Anglo American hosts a single database for reporting key sustainability metrics, including those relating to land use, energy, GHG emissions, water consumption, environmental incidents, occupational health, social performance and safety. Corporate social investment figures are captured in our financial reporting system and collated in a spreadsheet. Enterprise development figures are managed by our local progamme teams and collated in spreadsheets for Group reporting. Consistent reporting processes and indicator definitions have been implemented and applied for all indicators in the assurance scope. </t>
  </si>
  <si>
    <t xml:space="preserve">This data is captured on a monthly basis by more than 50 operations and subject to integrity reviews by corporate analysts each quarter. A selection of material indicators is reported internally on a monthly basis and to the executive and Board each quarter. </t>
  </si>
  <si>
    <t xml:space="preserve">It should be noted that while indicators in the assurance scope are reported with a high degree of accuracy, estimates are allowed in December for energy and water consumption data that are dependent on invoices from utility providers. </t>
  </si>
  <si>
    <t xml:space="preserve">Reporting period </t>
  </si>
  <si>
    <t xml:space="preserve">Company managed land </t>
  </si>
  <si>
    <t>Area of land under the direct management of the company, and includes company-owned land, land managed/mined on behalf of third parties, land leased from third parties, company land leased to third parties, land under servitude, land set aside for biodiversity offsets, etc., as at the end of the reporting period. This metric excludes privately or state-owned land above company mineral/mining rights areas, and undeveloped projects/prospects where the land does not yet fall under the direct management or ownership of the company. This also excludes prospecting licences and claims, which are captured separately. Company managed land is reported in hectares (ha).</t>
  </si>
  <si>
    <t xml:space="preserve">Number of employees participating in voluntary HIV counselling and testing in South Africa and Zimbabwe </t>
  </si>
  <si>
    <t>Number of employees who have participated in voluntary counselling and testing (VCT) in South Africa and Zimbabwe during the reporting period and who, through this process, have established or re-established their HIV status. If VCT has been obtained outside of a company operated or approved facility, then reasonable proof of compliance with the company definition of VCT must be produced.</t>
  </si>
  <si>
    <t xml:space="preserve">Our reporting year runs from 1 January to 31 December. </t>
  </si>
  <si>
    <t>A fatality is an employee or contractor death resulting from a work-related injury. Anglo American records all work-related losses of life for the purposes of internal and external investigation, management action, legal process and compensation. However, while fatal injuries that result from criminal activity and public-road incidents are recorded for management purposes, these are not included in formal statistics and frequency-rate calculations.</t>
  </si>
  <si>
    <t>Work-related fatal injury</t>
  </si>
  <si>
    <t>Lost time injury</t>
  </si>
  <si>
    <t>A lost-time injury (LTI) is a work-related injury resulting in the employee/contractor being unable to attend work, or being unable to perform the routine functions of his/her job, on the next calendar day after the day of the injury, whether a scheduled work day or not.</t>
  </si>
  <si>
    <t>Medical treatment case</t>
  </si>
  <si>
    <t>A medical treatment case (MTC) is a work related injury which results in the injured receiving attention which under normal circumstances would only be received from a medical professional (e.g. doctor, nurse, paramedic, physiotherapist etc.) via medical treatment and/or prescription. The injured will be able to resume the routine functions of his/her job on the day following that of the injury.</t>
  </si>
  <si>
    <t>First aid case</t>
  </si>
  <si>
    <t xml:space="preserve">A first aid case (FAC) is a work related injury which in normal circumstances can be treated by the injured himself/herself. </t>
  </si>
  <si>
    <t>The rate of injury per 200,000 hours worked for both employees and contractors.</t>
  </si>
  <si>
    <t>The rate of fatal incidents per 200,000 hours worked for employees and contractors.</t>
  </si>
  <si>
    <t>The rate of fatal incidents + LTIs + MTCs per 200,000 hours worked for employees and contractors.</t>
  </si>
  <si>
    <t>Total recordable cases</t>
  </si>
  <si>
    <t>Total injuries</t>
  </si>
  <si>
    <t>FI + LTI + MTC</t>
  </si>
  <si>
    <t>FI + LTI + MTC + FAC</t>
  </si>
  <si>
    <t xml:space="preserve">Defintions </t>
  </si>
  <si>
    <t>Business travel</t>
  </si>
  <si>
    <t>Capital goods</t>
  </si>
  <si>
    <t>Waste generated in operations</t>
  </si>
  <si>
    <t>Employee commuting</t>
  </si>
  <si>
    <t>Upstream transportation and distribution</t>
  </si>
  <si>
    <t>End of life treatment of sold products</t>
  </si>
  <si>
    <t>Purchased goods and services</t>
  </si>
  <si>
    <t>Fuel­and­ energy­ related activities (not included in Scope 1 or 2)</t>
  </si>
  <si>
    <t>Investments</t>
  </si>
  <si>
    <t>Downstream transportation and distribution</t>
  </si>
  <si>
    <t>Processing of sold products</t>
  </si>
  <si>
    <t>Use of sold products</t>
  </si>
  <si>
    <t>Sources of Scope 3 emissions (Mt CO2e)</t>
  </si>
  <si>
    <r>
      <t>Scope 1 emissions include CO</t>
    </r>
    <r>
      <rPr>
        <sz val="10"/>
        <color rgb="FF000000"/>
        <rFont val="Arial"/>
        <family val="2"/>
      </rPr>
      <t>2</t>
    </r>
    <r>
      <rPr>
        <sz val="10"/>
        <color theme="1"/>
        <rFont val="Arial"/>
        <family val="2"/>
      </rPr>
      <t xml:space="preserve">e emissions from fossil fuels, coal seam gas fugitive emissions, renewable fuels, and operational processes. </t>
    </r>
  </si>
  <si>
    <t xml:space="preserve">Process emissions include those associated with on-site and managed sewerage facilities, on-site water treatment facilities, the use of carbonates in acid leaching processes at copper processing facilities, fugitive emissions during the production of phosphates. Emissions from the combustion of fossil fuels and biomass are excluded. Emissions from coal used in metallurgical processes as a reductant are included. Process emissions are calculated based on measurements as well as estimates. </t>
  </si>
  <si>
    <t>Socio-economic</t>
  </si>
  <si>
    <t xml:space="preserve">Full-time employees (annual average) </t>
  </si>
  <si>
    <t xml:space="preserve">Contractors (annual average) </t>
  </si>
  <si>
    <t xml:space="preserve">Women as % of management population </t>
  </si>
  <si>
    <t xml:space="preserve">Women as % of workforce </t>
  </si>
  <si>
    <t>Resignations (%)</t>
  </si>
  <si>
    <t>Turnover</t>
  </si>
  <si>
    <t>Workforce</t>
  </si>
  <si>
    <t>Diversity</t>
  </si>
  <si>
    <t xml:space="preserve">Historically disadvantaged South Africans in management (% of South African management) </t>
  </si>
  <si>
    <t xml:space="preserve">CSI expenditure (% of pre-tax profit) </t>
  </si>
  <si>
    <t xml:space="preserve">Businesses supported through enterprise development initiatives </t>
  </si>
  <si>
    <t xml:space="preserve">Jobs created/sustained through enterprise development initiatives </t>
  </si>
  <si>
    <t xml:space="preserve">Total supplier expenditure ($ billion) </t>
  </si>
  <si>
    <t xml:space="preserve">Procurement: localised expenditure ($ billion) </t>
  </si>
  <si>
    <t xml:space="preserve">Procurement: localised expenditure (% of total) </t>
  </si>
  <si>
    <t xml:space="preserve">Procurement: BEE expenditure in South Africa ($ billion) </t>
  </si>
  <si>
    <t>Employees below 30 years of age (%)</t>
  </si>
  <si>
    <t>Employees between 30-50 years of age (%)</t>
  </si>
  <si>
    <t>Employees more than 50 years of age (%)</t>
  </si>
  <si>
    <t>Redundancies (%)</t>
  </si>
  <si>
    <t>Dismissals (%)</t>
  </si>
  <si>
    <t>Other reasons for leaving (%)</t>
  </si>
  <si>
    <t xml:space="preserve">CSI expenditure ($ million) </t>
  </si>
  <si>
    <r>
      <t xml:space="preserve">Please refer queries or comments relating to Anglo American sustainability data to Kate Fileczki on: </t>
    </r>
    <r>
      <rPr>
        <sz val="10"/>
        <color rgb="FF00B0F0"/>
        <rFont val="Arial"/>
        <family val="2"/>
      </rPr>
      <t>kate.fileczki@angloamerican.com</t>
    </r>
    <r>
      <rPr>
        <sz val="10"/>
        <color theme="1"/>
        <rFont val="Arial"/>
        <family val="2"/>
      </rPr>
      <t xml:space="preserve">  
For queries relating to employment, training, supply chain and other non-data related matters please refer to www.angloamerican.com   </t>
    </r>
  </si>
  <si>
    <t>Climate Change Policy</t>
  </si>
  <si>
    <t>Water Policy</t>
  </si>
  <si>
    <t>Social Way</t>
  </si>
  <si>
    <t>Anglo American</t>
  </si>
  <si>
    <t>Sustainability Report</t>
  </si>
  <si>
    <t>Climate Change Supplement</t>
  </si>
  <si>
    <t>Tax and Economic Contribution Report</t>
  </si>
  <si>
    <t>Annual Report</t>
  </si>
  <si>
    <t>Reports</t>
  </si>
  <si>
    <t>Transformation Report (South Africa)</t>
  </si>
  <si>
    <t>CDP - Climate Change response</t>
  </si>
  <si>
    <t>CDP - Water response</t>
  </si>
  <si>
    <t>Anglo American Platinum</t>
  </si>
  <si>
    <t xml:space="preserve">De Beers </t>
  </si>
  <si>
    <t>HIV/AIDS Policy</t>
  </si>
  <si>
    <t>Safety Golden Rules</t>
  </si>
  <si>
    <t>Fatal Risk Standards</t>
  </si>
  <si>
    <t>Code of Conduct</t>
  </si>
  <si>
    <t>Socio Economic Assessment Toolbox (SEAT)</t>
  </si>
  <si>
    <t>Voluntary Principles on Security and Human Rights</t>
  </si>
  <si>
    <t>Human Rights Policy</t>
  </si>
  <si>
    <t>Business Integrity Policy and Performance Standards</t>
  </si>
  <si>
    <t>Sponsorship Policy</t>
  </si>
  <si>
    <t>Responsible Sourcing Standard for Suppliers</t>
  </si>
  <si>
    <t>Local Procurement Policy</t>
  </si>
  <si>
    <t>Sustainable Development in the Anglo American Supply Chain</t>
  </si>
  <si>
    <t>Occupational Health Policy</t>
  </si>
  <si>
    <t>Not Available</t>
  </si>
  <si>
    <t>Not Applicable</t>
  </si>
  <si>
    <t>Intergrated Report</t>
  </si>
  <si>
    <t>Report to Society</t>
  </si>
  <si>
    <t>Environment</t>
  </si>
  <si>
    <t>Matters Reserved for the Anglo American plc Board</t>
  </si>
  <si>
    <r>
      <t>Water withdrawals by source (1,000 m</t>
    </r>
    <r>
      <rPr>
        <b/>
        <vertAlign val="superscript"/>
        <sz val="9"/>
        <rFont val="Arial"/>
        <family val="2"/>
      </rPr>
      <t>3</t>
    </r>
    <r>
      <rPr>
        <b/>
        <sz val="9"/>
        <rFont val="Arial"/>
        <family val="2"/>
      </rPr>
      <t>)</t>
    </r>
  </si>
  <si>
    <t>Surface water</t>
  </si>
  <si>
    <r>
      <t>Groundwater</t>
    </r>
    <r>
      <rPr>
        <vertAlign val="superscript"/>
        <sz val="9"/>
        <rFont val="Arial"/>
        <family val="2"/>
      </rPr>
      <t>(2)</t>
    </r>
  </si>
  <si>
    <t>Seawater</t>
  </si>
  <si>
    <t>Third-party potable water</t>
  </si>
  <si>
    <t>Third-party non-potable water</t>
  </si>
  <si>
    <t>Total withdrawals</t>
  </si>
  <si>
    <r>
      <t>Dewatering as a percent of withdrawals</t>
    </r>
    <r>
      <rPr>
        <vertAlign val="superscript"/>
        <sz val="9"/>
        <rFont val="Arial"/>
        <family val="2"/>
      </rPr>
      <t>(3)</t>
    </r>
  </si>
  <si>
    <r>
      <t>Freshwater as a percent of withdrawals</t>
    </r>
    <r>
      <rPr>
        <vertAlign val="superscript"/>
        <sz val="9"/>
        <rFont val="Arial"/>
        <family val="2"/>
      </rPr>
      <t>(4)</t>
    </r>
  </si>
  <si>
    <r>
      <t>Water discharges (1,000 m</t>
    </r>
    <r>
      <rPr>
        <b/>
        <vertAlign val="superscript"/>
        <sz val="9"/>
        <rFont val="Arial"/>
        <family val="2"/>
      </rPr>
      <t>3</t>
    </r>
    <r>
      <rPr>
        <b/>
        <sz val="9"/>
        <rFont val="Arial"/>
        <family val="2"/>
      </rPr>
      <t>)</t>
    </r>
  </si>
  <si>
    <t>Ground water</t>
  </si>
  <si>
    <t>Seawater and estuaries</t>
  </si>
  <si>
    <t>Third party</t>
  </si>
  <si>
    <t>Total discharge</t>
  </si>
  <si>
    <r>
      <rPr>
        <vertAlign val="superscript"/>
        <sz val="9"/>
        <rFont val="Arial"/>
        <family val="2"/>
      </rPr>
      <t xml:space="preserve">(1) </t>
    </r>
    <r>
      <rPr>
        <sz val="9"/>
        <rFont val="Arial"/>
        <family val="2"/>
      </rPr>
      <t>In 2017 we revised our water reporting requirements to ensure alignment with the International Council for Mining and Metals guidance, in addition to the 2018 GRI Standards requirements. This revision has fundamentally shifted our site-level reporting of water and as a result we are currently ensuring data consistency and validity for many of the repoting requirements. As such our reporting in 2017 includes only water withdrawals by source (previously disclosed) and discharges, and we are working towards ensuring readiness to disclose consumption and reuse / recycling.</t>
    </r>
  </si>
  <si>
    <r>
      <rPr>
        <vertAlign val="superscript"/>
        <sz val="9"/>
        <rFont val="Arial"/>
        <family val="2"/>
      </rPr>
      <t xml:space="preserve">(2) </t>
    </r>
    <r>
      <rPr>
        <sz val="9"/>
        <rFont val="Arial"/>
        <family val="2"/>
      </rPr>
      <t>Groundwater withdrawls includes dewatering, for example for slope stability in open cut operations.</t>
    </r>
  </si>
  <si>
    <r>
      <rPr>
        <vertAlign val="superscript"/>
        <sz val="9"/>
        <rFont val="Arial"/>
        <family val="2"/>
      </rPr>
      <t xml:space="preserve">(3) </t>
    </r>
    <r>
      <rPr>
        <sz val="9"/>
        <rFont val="Arial"/>
        <family val="2"/>
      </rPr>
      <t xml:space="preserve">Dewatered volumes are in most instances </t>
    </r>
    <r>
      <rPr>
        <sz val="9"/>
        <rFont val="Arial"/>
        <family val="2"/>
      </rPr>
      <t>diverted to a third party (for example a community treatment facility) for benefical use including municpal supply or agriculture.</t>
    </r>
  </si>
  <si>
    <t xml:space="preserve">Injury rates by region </t>
  </si>
  <si>
    <t>Employee and contractor injuries</t>
  </si>
  <si>
    <t xml:space="preserve">   Zambia </t>
  </si>
  <si>
    <t xml:space="preserve">   Angola</t>
  </si>
  <si>
    <t xml:space="preserve">   Finland</t>
  </si>
  <si>
    <t xml:space="preserve">Lost time injury frequency rate (LTIFR) </t>
  </si>
  <si>
    <t>The rate of LTIs per 200,000 hours worked for employees and contractors.</t>
  </si>
  <si>
    <t>Employee injuries</t>
  </si>
  <si>
    <t>Contractor injuries</t>
  </si>
  <si>
    <t>Total recordable cases (Fatal injuries + LTIs + MTCs)</t>
  </si>
  <si>
    <t>Total injuries (recordable cases + FACs)</t>
  </si>
  <si>
    <t>Metallurgical Coal</t>
  </si>
  <si>
    <t>Coal South Africa</t>
  </si>
  <si>
    <t>Mobile equipment - employee</t>
  </si>
  <si>
    <t>Mobile equipment - contractor</t>
  </si>
  <si>
    <t>Uncontrolled release of energy - employee</t>
  </si>
  <si>
    <t>Uncontrolled release of energy - contractor</t>
  </si>
  <si>
    <t>Fall from height - employee</t>
  </si>
  <si>
    <t>Fall from height - contractor</t>
  </si>
  <si>
    <t>Falling or dropped objects - employee</t>
  </si>
  <si>
    <t>Falling or dropped objects - contractor</t>
  </si>
  <si>
    <t>Slips, trips and falling - employee</t>
  </si>
  <si>
    <t>Slips, trips and falling - contractor</t>
  </si>
  <si>
    <t>Inhalable hazards and carcinogens</t>
  </si>
  <si>
    <r>
      <t xml:space="preserve">   Total number of workers at risk of exposure to inhalable hazards and carcinogens</t>
    </r>
    <r>
      <rPr>
        <vertAlign val="superscript"/>
        <sz val="9"/>
        <rFont val="Arial"/>
        <family val="2"/>
      </rPr>
      <t>(2)</t>
    </r>
  </si>
  <si>
    <t xml:space="preserve">   Workers potentially exposed to inhalable hazards above the exposure limit</t>
  </si>
  <si>
    <t xml:space="preserve">   Workers potentially exposed to carcinogens above the exposure limit</t>
  </si>
  <si>
    <r>
      <t xml:space="preserve">   Total number of workers at risk of exposure to noise</t>
    </r>
    <r>
      <rPr>
        <vertAlign val="superscript"/>
        <sz val="9"/>
        <rFont val="Arial"/>
        <family val="2"/>
      </rPr>
      <t>(2)</t>
    </r>
  </si>
  <si>
    <t xml:space="preserve">   Workers potentially exposed to noise above 85dB(A)</t>
  </si>
  <si>
    <t>Diseases related to inhalable hazard and carcinogen expsoure</t>
  </si>
  <si>
    <t>Diseases related to noise expsoure</t>
  </si>
  <si>
    <t>Diseases related to other health hazard exposure</t>
  </si>
  <si>
    <t xml:space="preserve">   Silicosis</t>
  </si>
  <si>
    <t xml:space="preserve">   Coal-worker's pneumoconiosis</t>
  </si>
  <si>
    <t xml:space="preserve">   Asbestosis</t>
  </si>
  <si>
    <t xml:space="preserve">   Chronic obstructive airways disease</t>
  </si>
  <si>
    <t xml:space="preserve">   Occupational tuberculosis</t>
  </si>
  <si>
    <t xml:space="preserve">   Occupational Asthma </t>
  </si>
  <si>
    <t xml:space="preserve">   Occupational cancers</t>
  </si>
  <si>
    <t xml:space="preserve">   Hand arm vibration syndrome</t>
  </si>
  <si>
    <t xml:space="preserve">   Musculoskeletal disorder</t>
  </si>
  <si>
    <t xml:space="preserve">   Occupational dermatitis</t>
  </si>
  <si>
    <t xml:space="preserve">   Platinum salt sensitivity</t>
  </si>
  <si>
    <t xml:space="preserve">   Malaria</t>
  </si>
  <si>
    <t xml:space="preserve">   Venous thromboembolism</t>
  </si>
  <si>
    <t xml:space="preserve">   Noise-induced hearing loss</t>
  </si>
  <si>
    <t xml:space="preserve">   Other</t>
  </si>
  <si>
    <t>Number of employees</t>
  </si>
  <si>
    <t>Number of employee voluntary testing and counselling cases</t>
  </si>
  <si>
    <t>Number of contractor voluntary testing and counselling case</t>
  </si>
  <si>
    <t>Employees who know their status (%)</t>
  </si>
  <si>
    <t>Known HIV+ employees on anti-retroviral therapy (ART) (%)</t>
  </si>
  <si>
    <t>Number of new employee HIV cases</t>
  </si>
  <si>
    <r>
      <t>TB incidence rate per 100,000 employee</t>
    </r>
    <r>
      <rPr>
        <sz val="9"/>
        <rFont val="Arial"/>
        <family val="2"/>
      </rPr>
      <t>s</t>
    </r>
    <r>
      <rPr>
        <vertAlign val="superscript"/>
        <sz val="9"/>
        <rFont val="Arial"/>
        <family val="2"/>
      </rPr>
      <t>(4)</t>
    </r>
  </si>
  <si>
    <r>
      <rPr>
        <vertAlign val="superscript"/>
        <sz val="8"/>
        <rFont val="Arial"/>
        <family val="2"/>
      </rPr>
      <t>(1)</t>
    </r>
    <r>
      <rPr>
        <sz val="8"/>
        <rFont val="Arial"/>
        <family val="2"/>
      </rPr>
      <t>Exposure is above the Occupational Exposure Limit 'A' classification band (without taking Personal Protective Equipment into account).</t>
    </r>
  </si>
  <si>
    <r>
      <rPr>
        <vertAlign val="superscript"/>
        <sz val="8"/>
        <rFont val="Arial"/>
        <family val="2"/>
      </rPr>
      <t>(2)</t>
    </r>
    <r>
      <rPr>
        <sz val="8"/>
        <rFont val="Arial"/>
        <family val="2"/>
      </rPr>
      <t>All workers, including long-term contractors, potentially exposed above the A, B, C, and D Occupational Expsoure Limit classification bands (without taking Personal Protective Equipment into account).</t>
    </r>
  </si>
  <si>
    <r>
      <t xml:space="preserve">(4) </t>
    </r>
    <r>
      <rPr>
        <sz val="8"/>
        <rFont val="Arial"/>
        <family val="2"/>
      </rPr>
      <t>TB incidence rate is calculated using the annual average number of employees. Previously stated TB incidence rates were calcualted using the number of employees at the end of the reporting year.</t>
    </r>
  </si>
  <si>
    <t>Employees who know their status</t>
  </si>
  <si>
    <r>
      <t xml:space="preserve">(3) </t>
    </r>
    <r>
      <rPr>
        <sz val="8"/>
        <rFont val="Arial"/>
        <family val="2"/>
      </rPr>
      <t>HIV/AIDS and TB data after 2015 includes De Beers operations in Botswana and Namibia for the first time. 2013-2014 data included Anglo American operations in South Africa and Zimbabwe only</t>
    </r>
  </si>
  <si>
    <t>Number of employees who are known to be HIV positive, as recorded on medical records and irrespective of the year of testing or the testing facility used, plus the number of employees who have participated in voluntary counselling and testing (VCT) in the calendar year and are sero-negative. Data reported includes employees in southern Africa. If VCT has been obtained outside of a company operated or approved facility, then reasonable proof of compliance with the company definition of VCT must be produced.</t>
  </si>
  <si>
    <t xml:space="preserve">Total number of workers </t>
  </si>
  <si>
    <t>Total energy per Copper equivalent</t>
  </si>
  <si>
    <r>
      <t>Total CO</t>
    </r>
    <r>
      <rPr>
        <b/>
        <vertAlign val="subscript"/>
        <sz val="9"/>
        <color theme="1"/>
        <rFont val="Arial"/>
        <family val="2"/>
      </rPr>
      <t>2</t>
    </r>
    <r>
      <rPr>
        <b/>
        <sz val="9"/>
        <color theme="1"/>
        <rFont val="Arial"/>
        <family val="2"/>
      </rPr>
      <t>e (1,000 t CO</t>
    </r>
    <r>
      <rPr>
        <b/>
        <vertAlign val="subscript"/>
        <sz val="9"/>
        <color theme="1"/>
        <rFont val="Arial"/>
        <family val="2"/>
      </rPr>
      <t>2</t>
    </r>
    <r>
      <rPr>
        <b/>
        <sz val="9"/>
        <color theme="1"/>
        <rFont val="Arial"/>
        <family val="2"/>
      </rPr>
      <t>e) per tonne Copper equivalent</t>
    </r>
  </si>
  <si>
    <t xml:space="preserve">   Zambia</t>
  </si>
  <si>
    <t>Total SO2 emissions from diesel, marine, and intermediate fuel oil used and processes (1,000 t)</t>
  </si>
  <si>
    <t>Total NO2 emissions from diesel, marine, and intermediate fuel oil used and processes (1,000 t)</t>
  </si>
  <si>
    <t>ODCs vented / released to the atmosphere (tonnes)</t>
  </si>
  <si>
    <t>ODCs remaining in use (tonnes)</t>
  </si>
  <si>
    <t>Safety, Health and Environment (SHE) Way</t>
  </si>
  <si>
    <t>Gender Pay Gap (UK Only)</t>
  </si>
  <si>
    <t>HR Data</t>
  </si>
  <si>
    <r>
      <t>Employees potentially exposed to hazards</t>
    </r>
    <r>
      <rPr>
        <b/>
        <vertAlign val="superscript"/>
        <sz val="10"/>
        <color theme="0"/>
        <rFont val="Arial"/>
        <family val="2"/>
      </rPr>
      <t>(1)</t>
    </r>
  </si>
  <si>
    <t>HR &amp; Social Data</t>
  </si>
  <si>
    <t>Definitions (cntd)</t>
  </si>
  <si>
    <t>Diamonds ('000 cts)</t>
  </si>
  <si>
    <t>Platinum (produced ounces) (koz)</t>
  </si>
  <si>
    <t>Copper (kt)</t>
  </si>
  <si>
    <t>Nickel (t)</t>
  </si>
  <si>
    <t>Iron Ore - Minas-Rio (Mt)</t>
  </si>
  <si>
    <t>Iron Ore Kumba (Mt)</t>
  </si>
  <si>
    <t>Metallurgical Coal (Mt)</t>
  </si>
  <si>
    <t>Coal South Africa (Mt)</t>
  </si>
  <si>
    <r>
      <t>Water</t>
    </r>
    <r>
      <rPr>
        <vertAlign val="superscript"/>
        <sz val="9"/>
        <color rgb="FF002060"/>
        <rFont val="Arial"/>
        <family val="2"/>
      </rPr>
      <t>(1)</t>
    </r>
  </si>
  <si>
    <r>
      <rPr>
        <vertAlign val="superscript"/>
        <sz val="9"/>
        <rFont val="Arial"/>
        <family val="2"/>
      </rPr>
      <t xml:space="preserve">(4) </t>
    </r>
    <r>
      <rPr>
        <sz val="9"/>
        <rFont val="Arial"/>
        <family val="2"/>
      </rPr>
      <t>Freshwater includes all withdrawals from surface creeks, dams, rivers (including precipitaiton harvested), groundwater sources (including dewatering), and third-party potable water.</t>
    </r>
  </si>
  <si>
    <r>
      <t>HIV/AIDS</t>
    </r>
    <r>
      <rPr>
        <b/>
        <vertAlign val="superscript"/>
        <sz val="10"/>
        <color theme="0"/>
        <rFont val="Arial"/>
        <family val="2"/>
      </rPr>
      <t xml:space="preserve"> (3)</t>
    </r>
  </si>
  <si>
    <t>Number of employee AIDS deaths</t>
  </si>
  <si>
    <r>
      <rPr>
        <vertAlign val="superscript"/>
        <sz val="9"/>
        <color theme="1"/>
        <rFont val="Arial"/>
        <family val="2"/>
      </rPr>
      <t>(3)</t>
    </r>
    <r>
      <rPr>
        <sz val="9"/>
        <color theme="1"/>
        <rFont val="Arial"/>
        <family val="2"/>
      </rPr>
      <t xml:space="preserve"> Hazardous waste and non-hazardous waste is either reported in mass (tonnes) or volume(m3) as is appropriate to each operation. Volumes in mass were introduced for reporting at relevant operations in 2015 however the information is incomplete and can be reported from 2016 onwards.</t>
    </r>
  </si>
  <si>
    <r>
      <t>Hazardous waste to legal landfiill (m</t>
    </r>
    <r>
      <rPr>
        <vertAlign val="superscript"/>
        <sz val="9"/>
        <rFont val="Arial"/>
        <family val="2"/>
      </rPr>
      <t>3</t>
    </r>
    <r>
      <rPr>
        <sz val="9"/>
        <rFont val="Arial"/>
        <family val="2"/>
      </rPr>
      <t xml:space="preserve">) </t>
    </r>
    <r>
      <rPr>
        <vertAlign val="superscript"/>
        <sz val="9"/>
        <rFont val="Arial"/>
        <family val="2"/>
      </rPr>
      <t>(4)</t>
    </r>
  </si>
  <si>
    <r>
      <t>Non-hazardous waste to legal landfill (m</t>
    </r>
    <r>
      <rPr>
        <vertAlign val="superscript"/>
        <sz val="9"/>
        <rFont val="Arial"/>
        <family val="2"/>
      </rPr>
      <t>3</t>
    </r>
    <r>
      <rPr>
        <sz val="9"/>
        <rFont val="Arial"/>
        <family val="2"/>
      </rPr>
      <t xml:space="preserve">) </t>
    </r>
    <r>
      <rPr>
        <vertAlign val="superscript"/>
        <sz val="9"/>
        <rFont val="Arial"/>
        <family val="2"/>
      </rPr>
      <t>(4)</t>
    </r>
  </si>
  <si>
    <r>
      <t xml:space="preserve">(4) </t>
    </r>
    <r>
      <rPr>
        <sz val="9"/>
        <color theme="1"/>
        <rFont val="Arial"/>
        <family val="2"/>
      </rPr>
      <t>Reported specifically at De Beers’ operations.</t>
    </r>
  </si>
  <si>
    <t>Diamonds</t>
  </si>
  <si>
    <t>Iron Ore (Kumba)</t>
  </si>
  <si>
    <t>Iron Ore (Brazil)</t>
  </si>
  <si>
    <t>Thermal Coal</t>
  </si>
  <si>
    <t>Total Anglo American ('000 tonnes Cu equivalent)</t>
  </si>
  <si>
    <t xml:space="preserve">(1) The Cu equivalent data includes the divested businesses in the historical data. </t>
  </si>
  <si>
    <t>Environment Way Volume 2 (Performance standards)</t>
  </si>
  <si>
    <t>Download</t>
  </si>
  <si>
    <t>Position statements</t>
  </si>
  <si>
    <t>Anglo American Climate Change Position Statement</t>
  </si>
  <si>
    <t>Water stewardship (ICMM)</t>
  </si>
  <si>
    <t>Tailings governance (ICMM)</t>
  </si>
  <si>
    <t>Indigenous Peoples and mining (ICMM)</t>
  </si>
  <si>
    <t>Principles for climate change policy design (ICMM)</t>
  </si>
  <si>
    <t>Mining partnerships for development (ICMM)</t>
  </si>
  <si>
    <t>Transparency of mineral revenues (ICMM)</t>
  </si>
  <si>
    <t>Mining and protected areas (ICMM)</t>
  </si>
  <si>
    <t>Governance</t>
  </si>
  <si>
    <t>Audit Committee Terms of Reference (ToR)</t>
  </si>
  <si>
    <t>Nomination Committee ToR</t>
  </si>
  <si>
    <t>Remuneration Committee ToR</t>
  </si>
  <si>
    <t>Sustainability Committee ToR</t>
  </si>
  <si>
    <t>Articles of Association</t>
  </si>
  <si>
    <t>General Management Committee Rules</t>
  </si>
  <si>
    <t>Publicly available policies, standards and position statements</t>
  </si>
  <si>
    <t>Social and human rights</t>
  </si>
  <si>
    <t>Business conduct</t>
  </si>
  <si>
    <t>Safety and health</t>
  </si>
  <si>
    <t>Supply chain</t>
  </si>
  <si>
    <t>SpeakUp (whistleblowing)</t>
  </si>
  <si>
    <t>2017</t>
  </si>
  <si>
    <t>2016</t>
  </si>
  <si>
    <t>2015</t>
  </si>
  <si>
    <t>2014</t>
  </si>
  <si>
    <t>2013</t>
  </si>
  <si>
    <t>CDP website</t>
  </si>
  <si>
    <t>Release: July 2018</t>
  </si>
  <si>
    <t>Not yet released</t>
  </si>
  <si>
    <t>Socio-economic impact reports</t>
  </si>
  <si>
    <t>Production</t>
  </si>
  <si>
    <t xml:space="preserve">Production </t>
  </si>
  <si>
    <r>
      <t xml:space="preserve">Production ('000 tonnes copper equivalent) </t>
    </r>
    <r>
      <rPr>
        <b/>
        <vertAlign val="superscript"/>
        <sz val="9"/>
        <rFont val="Arial"/>
        <family val="2"/>
      </rPr>
      <t>(1)</t>
    </r>
  </si>
  <si>
    <t>Total Recordable Case Frequency Rate (TRCFR) Employees</t>
  </si>
  <si>
    <t>Total Recordable Case Frequency Rate (TRCFR) Contractors</t>
  </si>
  <si>
    <t>Total Recordable Case Frequency Rate (TRCFR) Total Employees</t>
  </si>
  <si>
    <t>1: Inclusion of contractor safety data</t>
  </si>
  <si>
    <t>2: Amending incorrect non-hazardous and hazardous waste to landfill. Inclusion of link to T&amp;EC report</t>
  </si>
  <si>
    <t>EMS Coverage</t>
  </si>
  <si>
    <t>Percentage of operations covered by ISO 14001</t>
  </si>
  <si>
    <t>Scope 3 Emissions</t>
  </si>
  <si>
    <t xml:space="preserve">Scope 3 emissions include emissions from materially relevant categories only.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</si>
</sst>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 #,##0.00_ ;_ * \-#,##0.00_ ;_ * &quot;-&quot;??_ ;_ @_ "/>
    <numFmt numFmtId="165" formatCode="0.000"/>
    <numFmt numFmtId="166" formatCode="_ * #,##0_ ;_ * \-#,##0_ ;_ * &quot;-&quot;??_ ;_ @_ "/>
    <numFmt numFmtId="167" formatCode="_ * #,##0.000_ ;_ * \-#,##0.000_ ;_ * &quot;-&quot;??_ ;_ @_ "/>
    <numFmt numFmtId="168" formatCode="0.0"/>
    <numFmt numFmtId="169" formatCode="###0;###0"/>
    <numFmt numFmtId="170" formatCode="###0.000;###0.000"/>
    <numFmt numFmtId="171" formatCode="0.0%"/>
    <numFmt numFmtId="172" formatCode="#,##0_ ;\-#,##0\ "/>
    <numFmt numFmtId="173" formatCode="#,##0.0_ ;\-#,##0.0\ "/>
  </numFmts>
  <fonts count="59" x14ac:knownFonts="1">
    <font>
      <sz val="11"/>
      <color theme="1"/>
      <name val="Arial"/>
      <family val="2"/>
      <scheme val="minor"/>
    </font>
    <font>
      <sz val="10"/>
      <color theme="1"/>
      <name val="Arial"/>
      <family val="2"/>
    </font>
    <font>
      <sz val="10"/>
      <color theme="1"/>
      <name val="Arial"/>
      <family val="2"/>
    </font>
    <font>
      <sz val="10"/>
      <color theme="1"/>
      <name val="Arial"/>
      <family val="2"/>
    </font>
    <font>
      <sz val="11"/>
      <color theme="1"/>
      <name val="Arial"/>
      <family val="2"/>
      <scheme val="minor"/>
    </font>
    <font>
      <b/>
      <sz val="10"/>
      <color theme="0"/>
      <name val="Arial"/>
      <family val="2"/>
    </font>
    <font>
      <sz val="10"/>
      <color rgb="FFFF0000"/>
      <name val="Arial"/>
      <family val="2"/>
    </font>
    <font>
      <sz val="9"/>
      <name val="Arial"/>
      <family val="2"/>
    </font>
    <font>
      <sz val="9"/>
      <color theme="1"/>
      <name val="Arial"/>
      <family val="2"/>
    </font>
    <font>
      <sz val="9"/>
      <color rgb="FF002060"/>
      <name val="Arial"/>
      <family val="2"/>
    </font>
    <font>
      <b/>
      <sz val="9"/>
      <name val="Arial"/>
      <family val="2"/>
    </font>
    <font>
      <sz val="9"/>
      <color rgb="FFFF0000"/>
      <name val="Arial"/>
      <family val="2"/>
    </font>
    <font>
      <vertAlign val="superscript"/>
      <sz val="9"/>
      <name val="Arial"/>
      <family val="2"/>
    </font>
    <font>
      <vertAlign val="superscript"/>
      <sz val="9"/>
      <color theme="1"/>
      <name val="Arial"/>
      <family val="2"/>
    </font>
    <font>
      <b/>
      <sz val="9"/>
      <color theme="1"/>
      <name val="Arial"/>
      <family val="2"/>
    </font>
    <font>
      <b/>
      <sz val="9"/>
      <color rgb="FF002060"/>
      <name val="Arial"/>
      <family val="2"/>
    </font>
    <font>
      <b/>
      <vertAlign val="subscript"/>
      <sz val="9"/>
      <color rgb="FF002060"/>
      <name val="Arial"/>
      <family val="2"/>
    </font>
    <font>
      <b/>
      <vertAlign val="superscript"/>
      <sz val="9"/>
      <color rgb="FF002060"/>
      <name val="Arial"/>
      <family val="2"/>
    </font>
    <font>
      <i/>
      <sz val="9"/>
      <color theme="1"/>
      <name val="Arial"/>
      <family val="2"/>
    </font>
    <font>
      <b/>
      <vertAlign val="subscript"/>
      <sz val="9"/>
      <color theme="1"/>
      <name val="Arial"/>
      <family val="2"/>
    </font>
    <font>
      <b/>
      <sz val="9"/>
      <color theme="0"/>
      <name val="Arial"/>
      <family val="2"/>
    </font>
    <font>
      <b/>
      <sz val="10"/>
      <color theme="1"/>
      <name val="Arial"/>
      <family val="2"/>
    </font>
    <font>
      <sz val="10"/>
      <color rgb="FF000000"/>
      <name val="Arial"/>
      <family val="2"/>
    </font>
    <font>
      <b/>
      <sz val="11"/>
      <color theme="3" tint="-0.249977111117893"/>
      <name val="Arial"/>
      <family val="2"/>
      <scheme val="minor"/>
    </font>
    <font>
      <sz val="9"/>
      <color rgb="FF000000"/>
      <name val="Arial"/>
      <family val="2"/>
    </font>
    <font>
      <b/>
      <sz val="9"/>
      <color rgb="FF000000"/>
      <name val="Arial"/>
      <family val="2"/>
    </font>
    <font>
      <sz val="8"/>
      <color theme="1"/>
      <name val="Arial"/>
      <family val="2"/>
    </font>
    <font>
      <sz val="8"/>
      <name val="Arial"/>
      <family val="2"/>
    </font>
    <font>
      <vertAlign val="superscript"/>
      <sz val="8"/>
      <name val="Arial"/>
      <family val="2"/>
    </font>
    <font>
      <b/>
      <sz val="10"/>
      <color rgb="FF002060"/>
      <name val="Arial"/>
      <family val="2"/>
    </font>
    <font>
      <sz val="10"/>
      <color rgb="FF002060"/>
      <name val="Arial"/>
      <family val="2"/>
    </font>
    <font>
      <sz val="10"/>
      <name val="Arial"/>
      <family val="2"/>
    </font>
    <font>
      <sz val="10"/>
      <color rgb="FF00B0F0"/>
      <name val="Arial"/>
      <family val="2"/>
    </font>
    <font>
      <b/>
      <sz val="12"/>
      <color theme="0"/>
      <name val="Arial"/>
      <family val="2"/>
    </font>
    <font>
      <sz val="12"/>
      <color theme="1"/>
      <name val="Arial"/>
      <family val="2"/>
    </font>
    <font>
      <sz val="10"/>
      <color rgb="FF00B050"/>
      <name val="Arial"/>
      <family val="2"/>
    </font>
    <font>
      <u/>
      <sz val="10"/>
      <color rgb="FF0000FF"/>
      <name val="Arial"/>
      <family val="2"/>
    </font>
    <font>
      <b/>
      <vertAlign val="superscript"/>
      <sz val="9"/>
      <name val="Arial"/>
      <family val="2"/>
    </font>
    <font>
      <b/>
      <sz val="8"/>
      <color theme="1"/>
      <name val="Arial"/>
      <family val="2"/>
    </font>
    <font>
      <b/>
      <sz val="11"/>
      <color theme="0"/>
      <name val="Arial"/>
      <family val="2"/>
    </font>
    <font>
      <sz val="9"/>
      <color theme="0"/>
      <name val="Arial"/>
      <family val="2"/>
    </font>
    <font>
      <b/>
      <vertAlign val="superscript"/>
      <sz val="10"/>
      <color theme="0"/>
      <name val="Arial"/>
      <family val="2"/>
    </font>
    <font>
      <vertAlign val="superscript"/>
      <sz val="9"/>
      <color rgb="FF002060"/>
      <name val="Arial"/>
      <family val="2"/>
    </font>
    <font>
      <sz val="10"/>
      <color theme="0"/>
      <name val="Arial"/>
      <family val="2"/>
    </font>
    <font>
      <sz val="11"/>
      <color theme="1"/>
      <name val="Calibri"/>
      <family val="2"/>
    </font>
    <font>
      <b/>
      <sz val="10"/>
      <color rgb="FFFFFFFF"/>
      <name val="Arial"/>
      <family val="2"/>
    </font>
    <font>
      <sz val="11"/>
      <name val="Calibri"/>
      <family val="2"/>
    </font>
    <font>
      <b/>
      <sz val="12"/>
      <color rgb="FF002060"/>
      <name val="Arial"/>
      <family val="2"/>
    </font>
    <font>
      <sz val="12"/>
      <color rgb="FF002060"/>
      <name val="Arial"/>
      <family val="2"/>
    </font>
    <font>
      <b/>
      <sz val="8"/>
      <color theme="6" tint="-0.249977111117893"/>
      <name val="Arial"/>
      <family val="2"/>
    </font>
    <font>
      <sz val="8"/>
      <color theme="6" tint="-0.249977111117893"/>
      <name val="Calibri"/>
      <family val="2"/>
    </font>
    <font>
      <u/>
      <sz val="8"/>
      <color theme="6" tint="-0.249977111117893"/>
      <name val="Arial"/>
      <family val="2"/>
    </font>
    <font>
      <sz val="8"/>
      <color theme="6" tint="-0.249977111117893"/>
      <name val="Arial"/>
      <family val="2"/>
    </font>
    <font>
      <u/>
      <sz val="8"/>
      <color theme="5" tint="-0.249977111117893"/>
      <name val="Arial"/>
      <family val="2"/>
    </font>
    <font>
      <sz val="10"/>
      <color theme="5" tint="-0.249977111117893"/>
      <name val="Arial"/>
      <family val="2"/>
    </font>
    <font>
      <u/>
      <sz val="10"/>
      <color theme="5" tint="-0.249977111117893"/>
      <name val="Arial"/>
      <family val="2"/>
    </font>
    <font>
      <i/>
      <sz val="10"/>
      <color theme="5" tint="-0.249977111117893"/>
      <name val="Arial"/>
      <family val="2"/>
    </font>
    <font>
      <b/>
      <sz val="14"/>
      <color theme="5" tint="-0.249977111117893"/>
      <name val="Arial"/>
      <family val="2"/>
    </font>
    <font>
      <u/>
      <sz val="10"/>
      <color theme="6" tint="-0.499984740745262"/>
      <name val="Arial"/>
      <family val="2"/>
    </font>
  </fonts>
  <fills count="15">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theme="0" tint="-4.9989318521683403E-2"/>
        <bgColor indexed="64"/>
      </patternFill>
    </fill>
    <fill>
      <patternFill patternType="solid">
        <fgColor rgb="FFFFFFFF"/>
        <bgColor indexed="64"/>
      </patternFill>
    </fill>
    <fill>
      <patternFill patternType="solid">
        <fgColor rgb="FFCBD6ED"/>
        <bgColor indexed="64"/>
      </patternFill>
    </fill>
    <fill>
      <patternFill patternType="solid">
        <fgColor rgb="FF002060"/>
        <bgColor indexed="64"/>
      </patternFill>
    </fill>
    <fill>
      <patternFill patternType="solid">
        <fgColor rgb="FFDDD9C4"/>
        <bgColor indexed="64"/>
      </patternFill>
    </fill>
    <fill>
      <patternFill patternType="solid">
        <fgColor rgb="FFDDDDFF"/>
        <bgColor indexed="64"/>
      </patternFill>
    </fill>
    <fill>
      <patternFill patternType="solid">
        <fgColor theme="2"/>
        <bgColor indexed="64"/>
      </patternFill>
    </fill>
    <fill>
      <patternFill patternType="solid">
        <fgColor rgb="FFEBEBFF"/>
        <bgColor indexed="64"/>
      </patternFill>
    </fill>
    <fill>
      <patternFill patternType="solid">
        <fgColor theme="0" tint="-0.14999847407452621"/>
        <bgColor indexed="64"/>
      </patternFill>
    </fill>
    <fill>
      <patternFill patternType="solid">
        <fgColor theme="3" tint="0.39997558519241921"/>
        <bgColor indexed="64"/>
      </patternFill>
    </fill>
    <fill>
      <patternFill patternType="solid">
        <fgColor theme="2" tint="-0.249977111117893"/>
        <bgColor indexed="64"/>
      </patternFill>
    </fill>
  </fills>
  <borders count="6">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FFFFFF"/>
      </left>
      <right style="thin">
        <color rgb="FFFFFFFF"/>
      </right>
      <top style="thin">
        <color rgb="FFFFFFFF"/>
      </top>
      <bottom style="thin">
        <color rgb="FFFFFFFF"/>
      </bottom>
      <diagonal/>
    </border>
    <border>
      <left/>
      <right style="thin">
        <color rgb="FFFFFFFF"/>
      </right>
      <top style="thin">
        <color rgb="FFFFFFFF"/>
      </top>
      <bottom style="thin">
        <color rgb="FFFFFFFF"/>
      </bottom>
      <diagonal/>
    </border>
  </borders>
  <cellStyleXfs count="7">
    <xf numFmtId="0" fontId="0" fillId="0" borderId="0"/>
    <xf numFmtId="164" fontId="4" fillId="0" borderId="0" applyFont="0" applyFill="0" applyBorder="0" applyAlignment="0" applyProtection="0"/>
    <xf numFmtId="0" fontId="4" fillId="0" borderId="0"/>
    <xf numFmtId="164" fontId="4" fillId="0" borderId="0" applyFont="0" applyFill="0" applyBorder="0" applyAlignment="0" applyProtection="0"/>
    <xf numFmtId="0" fontId="36" fillId="0" borderId="0" applyNumberFormat="0" applyFill="0" applyBorder="0" applyAlignment="0" applyProtection="0"/>
    <xf numFmtId="9" fontId="4" fillId="0" borderId="0" applyFont="0" applyFill="0" applyBorder="0" applyAlignment="0" applyProtection="0"/>
    <xf numFmtId="0" fontId="31" fillId="0" borderId="0">
      <protection locked="0"/>
    </xf>
  </cellStyleXfs>
  <cellXfs count="366">
    <xf numFmtId="0" fontId="0" fillId="0" borderId="0" xfId="0"/>
    <xf numFmtId="0" fontId="3" fillId="0" borderId="0" xfId="0" applyFont="1"/>
    <xf numFmtId="0" fontId="9" fillId="3" borderId="1" xfId="0" applyNumberFormat="1" applyFont="1" applyFill="1" applyBorder="1" applyAlignment="1">
      <alignment horizontal="right" vertical="center"/>
    </xf>
    <xf numFmtId="0" fontId="9" fillId="3" borderId="1" xfId="0" applyNumberFormat="1" applyFont="1" applyFill="1" applyBorder="1" applyAlignment="1">
      <alignment horizontal="center"/>
    </xf>
    <xf numFmtId="0" fontId="10" fillId="5" borderId="0" xfId="2" applyNumberFormat="1" applyFont="1" applyFill="1" applyBorder="1" applyAlignment="1">
      <alignment horizontal="left" vertical="center"/>
    </xf>
    <xf numFmtId="0" fontId="7" fillId="6" borderId="0" xfId="2" applyNumberFormat="1" applyFont="1" applyFill="1" applyBorder="1" applyAlignment="1">
      <alignment horizontal="center" vertical="center"/>
    </xf>
    <xf numFmtId="0" fontId="7" fillId="5" borderId="0" xfId="2" applyNumberFormat="1" applyFont="1" applyFill="1" applyBorder="1" applyAlignment="1">
      <alignment horizontal="center" vertical="center"/>
    </xf>
    <xf numFmtId="0" fontId="7" fillId="5" borderId="0" xfId="2" applyNumberFormat="1" applyFont="1" applyFill="1" applyBorder="1" applyAlignment="1">
      <alignment horizontal="left" vertical="center" wrapText="1"/>
    </xf>
    <xf numFmtId="0" fontId="7" fillId="6" borderId="0" xfId="2" applyNumberFormat="1" applyFont="1" applyFill="1" applyBorder="1" applyAlignment="1">
      <alignment horizontal="right" vertical="center"/>
    </xf>
    <xf numFmtId="0" fontId="7" fillId="3" borderId="0" xfId="2" applyNumberFormat="1" applyFont="1" applyFill="1" applyBorder="1" applyAlignment="1">
      <alignment horizontal="right" vertical="center"/>
    </xf>
    <xf numFmtId="2" fontId="7" fillId="6" borderId="0" xfId="2" applyNumberFormat="1" applyFont="1" applyFill="1" applyBorder="1" applyAlignment="1">
      <alignment horizontal="right" vertical="center"/>
    </xf>
    <xf numFmtId="0" fontId="7" fillId="5" borderId="1" xfId="2" applyNumberFormat="1" applyFont="1" applyFill="1" applyBorder="1" applyAlignment="1">
      <alignment horizontal="left" vertical="center" wrapText="1"/>
    </xf>
    <xf numFmtId="2" fontId="7" fillId="6" borderId="1" xfId="2" applyNumberFormat="1" applyFont="1" applyFill="1" applyBorder="1" applyAlignment="1">
      <alignment horizontal="right" vertical="center"/>
    </xf>
    <xf numFmtId="0" fontId="7" fillId="3" borderId="1" xfId="2" applyNumberFormat="1" applyFont="1" applyFill="1" applyBorder="1" applyAlignment="1">
      <alignment horizontal="right" vertical="center"/>
    </xf>
    <xf numFmtId="0" fontId="10" fillId="5" borderId="0" xfId="2" applyNumberFormat="1" applyFont="1" applyFill="1" applyBorder="1" applyAlignment="1">
      <alignment horizontal="left" vertical="center" wrapText="1"/>
    </xf>
    <xf numFmtId="0" fontId="7" fillId="5" borderId="0" xfId="2" applyNumberFormat="1" applyFont="1" applyFill="1" applyBorder="1" applyAlignment="1">
      <alignment horizontal="right" vertical="center"/>
    </xf>
    <xf numFmtId="1" fontId="7" fillId="6" borderId="0" xfId="2" applyNumberFormat="1" applyFont="1" applyFill="1" applyBorder="1" applyAlignment="1">
      <alignment horizontal="right" vertical="center"/>
    </xf>
    <xf numFmtId="0" fontId="7" fillId="6" borderId="1" xfId="2" applyNumberFormat="1" applyFont="1" applyFill="1" applyBorder="1" applyAlignment="1">
      <alignment horizontal="right" vertical="center"/>
    </xf>
    <xf numFmtId="165" fontId="7" fillId="3" borderId="0" xfId="2" applyNumberFormat="1" applyFont="1" applyFill="1" applyBorder="1" applyAlignment="1">
      <alignment horizontal="right" vertical="center"/>
    </xf>
    <xf numFmtId="2" fontId="7" fillId="3" borderId="1" xfId="2" applyNumberFormat="1" applyFont="1" applyFill="1" applyBorder="1" applyAlignment="1">
      <alignment horizontal="right" vertical="center"/>
    </xf>
    <xf numFmtId="2" fontId="7" fillId="3" borderId="0" xfId="2" applyNumberFormat="1" applyFont="1" applyFill="1" applyBorder="1" applyAlignment="1">
      <alignment horizontal="right" vertical="center"/>
    </xf>
    <xf numFmtId="1" fontId="7" fillId="3" borderId="1" xfId="2" applyNumberFormat="1" applyFont="1" applyFill="1" applyBorder="1" applyAlignment="1">
      <alignment horizontal="right" vertical="center"/>
    </xf>
    <xf numFmtId="0" fontId="10" fillId="6" borderId="0" xfId="2" applyNumberFormat="1" applyFont="1" applyFill="1" applyBorder="1" applyAlignment="1">
      <alignment horizontal="right" vertical="center"/>
    </xf>
    <xf numFmtId="0" fontId="10" fillId="5" borderId="0" xfId="2" applyNumberFormat="1" applyFont="1" applyFill="1" applyBorder="1" applyAlignment="1">
      <alignment horizontal="right" vertical="center"/>
    </xf>
    <xf numFmtId="2" fontId="10" fillId="5" borderId="0" xfId="2" applyNumberFormat="1" applyFont="1" applyFill="1" applyBorder="1" applyAlignment="1">
      <alignment horizontal="right" vertical="center"/>
    </xf>
    <xf numFmtId="165" fontId="7" fillId="6" borderId="0" xfId="2" applyNumberFormat="1" applyFont="1" applyFill="1" applyBorder="1" applyAlignment="1">
      <alignment horizontal="right" vertical="center"/>
    </xf>
    <xf numFmtId="1" fontId="7" fillId="5" borderId="0" xfId="2" applyNumberFormat="1" applyFont="1" applyFill="1" applyBorder="1" applyAlignment="1">
      <alignment horizontal="right" vertical="center"/>
    </xf>
    <xf numFmtId="165" fontId="7" fillId="5" borderId="0" xfId="2" applyNumberFormat="1" applyFont="1" applyFill="1" applyBorder="1" applyAlignment="1">
      <alignment horizontal="right" vertical="center"/>
    </xf>
    <xf numFmtId="0" fontId="7" fillId="5" borderId="1" xfId="2" applyNumberFormat="1" applyFont="1" applyFill="1" applyBorder="1" applyAlignment="1">
      <alignment horizontal="right" vertical="center"/>
    </xf>
    <xf numFmtId="0" fontId="8" fillId="3" borderId="0" xfId="0" applyFont="1" applyFill="1"/>
    <xf numFmtId="0" fontId="9" fillId="3" borderId="1" xfId="0" applyFont="1" applyFill="1" applyBorder="1" applyAlignment="1"/>
    <xf numFmtId="0" fontId="8" fillId="3" borderId="0" xfId="0" applyFont="1" applyFill="1" applyAlignment="1">
      <alignment vertical="center"/>
    </xf>
    <xf numFmtId="0" fontId="8" fillId="3" borderId="1" xfId="0" applyFont="1" applyFill="1" applyBorder="1" applyAlignment="1">
      <alignment vertical="center"/>
    </xf>
    <xf numFmtId="0" fontId="8" fillId="3" borderId="0" xfId="0" applyFont="1" applyFill="1" applyBorder="1" applyAlignment="1">
      <alignment vertical="center"/>
    </xf>
    <xf numFmtId="166" fontId="14" fillId="3" borderId="0" xfId="1" applyNumberFormat="1" applyFont="1" applyFill="1" applyBorder="1" applyAlignment="1">
      <alignment vertical="center"/>
    </xf>
    <xf numFmtId="166" fontId="8" fillId="3" borderId="0" xfId="1" applyNumberFormat="1" applyFont="1" applyFill="1" applyBorder="1" applyAlignment="1">
      <alignment vertical="center"/>
    </xf>
    <xf numFmtId="0" fontId="8" fillId="3" borderId="3" xfId="0" applyFont="1" applyFill="1" applyBorder="1" applyAlignment="1">
      <alignment vertical="center"/>
    </xf>
    <xf numFmtId="0" fontId="8" fillId="0" borderId="0" xfId="0" applyFont="1"/>
    <xf numFmtId="0" fontId="9" fillId="3" borderId="1" xfId="0" applyFont="1" applyFill="1" applyBorder="1"/>
    <xf numFmtId="165" fontId="7" fillId="6" borderId="0" xfId="0" applyNumberFormat="1" applyFont="1" applyFill="1" applyAlignment="1">
      <alignment vertical="center"/>
    </xf>
    <xf numFmtId="0" fontId="11" fillId="3" borderId="0" xfId="0" applyNumberFormat="1" applyFont="1" applyFill="1" applyBorder="1" applyAlignment="1">
      <alignment vertical="center"/>
    </xf>
    <xf numFmtId="165" fontId="8" fillId="3" borderId="0" xfId="0" applyNumberFormat="1" applyFont="1" applyFill="1" applyBorder="1" applyAlignment="1">
      <alignment vertical="center"/>
    </xf>
    <xf numFmtId="166" fontId="8" fillId="6" borderId="0" xfId="1" applyNumberFormat="1" applyFont="1" applyFill="1" applyAlignment="1">
      <alignment horizontal="right" vertical="center"/>
    </xf>
    <xf numFmtId="166" fontId="8" fillId="3" borderId="0" xfId="1" applyNumberFormat="1" applyFont="1" applyFill="1" applyBorder="1" applyAlignment="1">
      <alignment horizontal="right" vertical="center"/>
    </xf>
    <xf numFmtId="0" fontId="12" fillId="3" borderId="0" xfId="0" applyFont="1" applyFill="1" applyBorder="1" applyAlignment="1">
      <alignment horizontal="left"/>
    </xf>
    <xf numFmtId="0" fontId="8" fillId="3" borderId="1" xfId="0" applyFont="1" applyFill="1" applyBorder="1" applyAlignment="1"/>
    <xf numFmtId="0" fontId="5" fillId="7" borderId="0" xfId="0" applyFont="1" applyFill="1"/>
    <xf numFmtId="0" fontId="7" fillId="3" borderId="0" xfId="0" applyFont="1" applyFill="1" applyAlignment="1">
      <alignment vertical="center"/>
    </xf>
    <xf numFmtId="0" fontId="7" fillId="3" borderId="1" xfId="0" applyFont="1" applyFill="1" applyBorder="1" applyAlignment="1">
      <alignment vertical="center"/>
    </xf>
    <xf numFmtId="0" fontId="9" fillId="3" borderId="1" xfId="0" applyFont="1" applyFill="1" applyBorder="1" applyAlignment="1">
      <alignment horizontal="right" wrapText="1"/>
    </xf>
    <xf numFmtId="0" fontId="15" fillId="3" borderId="0" xfId="0" applyFont="1" applyFill="1" applyAlignment="1">
      <alignment vertical="center" wrapText="1"/>
    </xf>
    <xf numFmtId="0" fontId="8" fillId="9" borderId="0" xfId="0" applyFont="1" applyFill="1" applyAlignment="1">
      <alignment horizontal="right" vertical="center" wrapText="1"/>
    </xf>
    <xf numFmtId="0" fontId="8" fillId="3" borderId="0" xfId="0" applyFont="1" applyFill="1" applyAlignment="1">
      <alignment horizontal="right" vertical="center" wrapText="1"/>
    </xf>
    <xf numFmtId="0" fontId="11" fillId="3" borderId="0" xfId="0" applyFont="1" applyFill="1" applyAlignment="1">
      <alignment horizontal="right" vertical="center" wrapText="1"/>
    </xf>
    <xf numFmtId="0" fontId="8" fillId="3" borderId="0" xfId="0" applyFont="1" applyFill="1" applyAlignment="1">
      <alignment vertical="center" wrapText="1"/>
    </xf>
    <xf numFmtId="168" fontId="8" fillId="9" borderId="0" xfId="0" applyNumberFormat="1" applyFont="1" applyFill="1" applyAlignment="1">
      <alignment horizontal="right" vertical="center" wrapText="1"/>
    </xf>
    <xf numFmtId="168" fontId="8" fillId="3" borderId="0" xfId="0" applyNumberFormat="1" applyFont="1" applyFill="1" applyAlignment="1">
      <alignment horizontal="right" vertical="center" wrapText="1"/>
    </xf>
    <xf numFmtId="0" fontId="8" fillId="3" borderId="1" xfId="0" applyFont="1" applyFill="1" applyBorder="1" applyAlignment="1">
      <alignment vertical="center" wrapText="1"/>
    </xf>
    <xf numFmtId="168" fontId="8" fillId="9" borderId="1" xfId="0" applyNumberFormat="1" applyFont="1" applyFill="1" applyBorder="1" applyAlignment="1">
      <alignment horizontal="right" vertical="center" wrapText="1"/>
    </xf>
    <xf numFmtId="168" fontId="8" fillId="3" borderId="1" xfId="0" applyNumberFormat="1" applyFont="1" applyFill="1" applyBorder="1" applyAlignment="1">
      <alignment horizontal="right" vertical="center" wrapText="1"/>
    </xf>
    <xf numFmtId="0" fontId="8" fillId="3" borderId="0" xfId="0" applyFont="1" applyFill="1" applyBorder="1" applyAlignment="1">
      <alignment vertical="center" wrapText="1"/>
    </xf>
    <xf numFmtId="168" fontId="7" fillId="3" borderId="0" xfId="0" applyNumberFormat="1" applyFont="1" applyFill="1" applyBorder="1" applyAlignment="1">
      <alignment horizontal="right" vertical="center" wrapText="1"/>
    </xf>
    <xf numFmtId="3" fontId="8" fillId="9" borderId="0" xfId="0" applyNumberFormat="1" applyFont="1" applyFill="1" applyAlignment="1">
      <alignment horizontal="right" vertical="center" wrapText="1"/>
    </xf>
    <xf numFmtId="3" fontId="8" fillId="3" borderId="0" xfId="0" applyNumberFormat="1" applyFont="1" applyFill="1" applyAlignment="1">
      <alignment horizontal="right" vertical="center" wrapText="1"/>
    </xf>
    <xf numFmtId="166" fontId="8" fillId="3" borderId="0" xfId="1" applyNumberFormat="1" applyFont="1" applyFill="1" applyAlignment="1">
      <alignment horizontal="right" vertical="center" wrapText="1"/>
    </xf>
    <xf numFmtId="0" fontId="8" fillId="9" borderId="1" xfId="0" applyFont="1" applyFill="1" applyBorder="1" applyAlignment="1">
      <alignment horizontal="right" vertical="center" wrapText="1"/>
    </xf>
    <xf numFmtId="0" fontId="8" fillId="3" borderId="1" xfId="0" applyFont="1" applyFill="1" applyBorder="1" applyAlignment="1">
      <alignment horizontal="right" vertical="center" wrapText="1"/>
    </xf>
    <xf numFmtId="166" fontId="8" fillId="3" borderId="1" xfId="1" applyNumberFormat="1" applyFont="1" applyFill="1" applyBorder="1" applyAlignment="1">
      <alignment horizontal="right" vertical="center" wrapText="1"/>
    </xf>
    <xf numFmtId="0" fontId="7" fillId="3" borderId="0" xfId="0" applyFont="1" applyFill="1" applyAlignment="1">
      <alignment vertical="center" wrapText="1"/>
    </xf>
    <xf numFmtId="168" fontId="8" fillId="9" borderId="0" xfId="0" applyNumberFormat="1" applyFont="1" applyFill="1" applyBorder="1" applyAlignment="1">
      <alignment horizontal="right" vertical="center" wrapText="1"/>
    </xf>
    <xf numFmtId="168" fontId="8" fillId="3" borderId="0" xfId="0" applyNumberFormat="1" applyFont="1" applyFill="1" applyBorder="1" applyAlignment="1">
      <alignment horizontal="right" vertical="center" wrapText="1"/>
    </xf>
    <xf numFmtId="0" fontId="7" fillId="3" borderId="0" xfId="0" applyFont="1" applyFill="1" applyBorder="1" applyAlignment="1">
      <alignment vertical="center" wrapText="1"/>
    </xf>
    <xf numFmtId="0" fontId="7" fillId="3" borderId="1" xfId="0" applyFont="1" applyFill="1" applyBorder="1" applyAlignment="1">
      <alignment vertical="center" wrapText="1"/>
    </xf>
    <xf numFmtId="0" fontId="18" fillId="3" borderId="0" xfId="0" applyFont="1" applyFill="1" applyAlignment="1">
      <alignment vertical="center" wrapText="1"/>
    </xf>
    <xf numFmtId="168" fontId="18" fillId="9" borderId="0" xfId="0" applyNumberFormat="1" applyFont="1" applyFill="1" applyAlignment="1">
      <alignment horizontal="right" vertical="center" wrapText="1"/>
    </xf>
    <xf numFmtId="168" fontId="18" fillId="3" borderId="0" xfId="0" applyNumberFormat="1" applyFont="1" applyFill="1" applyAlignment="1">
      <alignment horizontal="right" vertical="center" wrapText="1"/>
    </xf>
    <xf numFmtId="168" fontId="3" fillId="0" borderId="0" xfId="0" applyNumberFormat="1" applyFont="1"/>
    <xf numFmtId="0" fontId="14" fillId="3" borderId="0" xfId="0" applyFont="1" applyFill="1" applyAlignment="1">
      <alignment vertical="center" wrapText="1"/>
    </xf>
    <xf numFmtId="168" fontId="14" fillId="9" borderId="0" xfId="0" applyNumberFormat="1" applyFont="1" applyFill="1" applyAlignment="1">
      <alignment horizontal="right" vertical="center" wrapText="1"/>
    </xf>
    <xf numFmtId="168" fontId="14" fillId="3" borderId="0" xfId="0" applyNumberFormat="1" applyFont="1" applyFill="1" applyAlignment="1">
      <alignment horizontal="right" vertical="center" wrapText="1"/>
    </xf>
    <xf numFmtId="0" fontId="14" fillId="3" borderId="1" xfId="0" applyFont="1" applyFill="1" applyBorder="1" applyAlignment="1">
      <alignment vertical="center" wrapText="1"/>
    </xf>
    <xf numFmtId="168" fontId="14" fillId="9" borderId="1" xfId="0" applyNumberFormat="1" applyFont="1" applyFill="1" applyBorder="1" applyAlignment="1">
      <alignment horizontal="right" vertical="center" wrapText="1"/>
    </xf>
    <xf numFmtId="168" fontId="14" fillId="3" borderId="1" xfId="0" applyNumberFormat="1" applyFont="1" applyFill="1" applyBorder="1" applyAlignment="1">
      <alignment horizontal="right" vertical="center" wrapText="1"/>
    </xf>
    <xf numFmtId="0" fontId="14" fillId="3" borderId="0" xfId="0" applyFont="1" applyFill="1" applyBorder="1" applyAlignment="1">
      <alignment vertical="center" wrapText="1"/>
    </xf>
    <xf numFmtId="168" fontId="14" fillId="9" borderId="0" xfId="0" applyNumberFormat="1" applyFont="1" applyFill="1" applyBorder="1" applyAlignment="1">
      <alignment horizontal="right" vertical="center" wrapText="1"/>
    </xf>
    <xf numFmtId="168" fontId="14" fillId="3" borderId="0" xfId="0" applyNumberFormat="1" applyFont="1" applyFill="1" applyBorder="1" applyAlignment="1">
      <alignment horizontal="right" vertical="center" wrapText="1"/>
    </xf>
    <xf numFmtId="1" fontId="8" fillId="3" borderId="0" xfId="0" applyNumberFormat="1" applyFont="1" applyFill="1" applyBorder="1" applyAlignment="1">
      <alignment horizontal="right" vertical="center" wrapText="1"/>
    </xf>
    <xf numFmtId="2" fontId="8" fillId="3" borderId="0" xfId="0" applyNumberFormat="1" applyFont="1" applyFill="1" applyBorder="1" applyAlignment="1">
      <alignment horizontal="right" vertical="center" wrapText="1"/>
    </xf>
    <xf numFmtId="2" fontId="8" fillId="9" borderId="0" xfId="0" applyNumberFormat="1" applyFont="1" applyFill="1" applyBorder="1" applyAlignment="1">
      <alignment horizontal="right" vertical="center" wrapText="1"/>
    </xf>
    <xf numFmtId="166" fontId="8" fillId="9" borderId="0" xfId="1" applyNumberFormat="1" applyFont="1" applyFill="1" applyBorder="1" applyAlignment="1">
      <alignment horizontal="right" vertical="center" wrapText="1"/>
    </xf>
    <xf numFmtId="166" fontId="8" fillId="3" borderId="0" xfId="1" applyNumberFormat="1" applyFont="1" applyFill="1" applyBorder="1" applyAlignment="1">
      <alignment horizontal="right" vertical="center" wrapText="1"/>
    </xf>
    <xf numFmtId="0" fontId="6" fillId="0" borderId="0" xfId="0" applyFont="1"/>
    <xf numFmtId="2" fontId="8" fillId="9" borderId="1" xfId="0" applyNumberFormat="1" applyFont="1" applyFill="1" applyBorder="1" applyAlignment="1">
      <alignment horizontal="right" vertical="center" wrapText="1"/>
    </xf>
    <xf numFmtId="2" fontId="8" fillId="3" borderId="1" xfId="0" applyNumberFormat="1" applyFont="1" applyFill="1" applyBorder="1" applyAlignment="1">
      <alignment horizontal="right" vertical="center" wrapText="1"/>
    </xf>
    <xf numFmtId="0" fontId="3" fillId="3" borderId="0" xfId="0" applyFont="1" applyFill="1"/>
    <xf numFmtId="166" fontId="7" fillId="6" borderId="0" xfId="1" applyNumberFormat="1" applyFont="1" applyFill="1" applyBorder="1" applyAlignment="1">
      <alignment horizontal="right" vertical="center"/>
    </xf>
    <xf numFmtId="166" fontId="7" fillId="5" borderId="0" xfId="1" applyNumberFormat="1" applyFont="1" applyFill="1" applyBorder="1" applyAlignment="1">
      <alignment horizontal="right" vertical="center"/>
    </xf>
    <xf numFmtId="1" fontId="8" fillId="9" borderId="1" xfId="0" applyNumberFormat="1" applyFont="1" applyFill="1" applyBorder="1" applyAlignment="1">
      <alignment horizontal="right" vertical="center" wrapText="1"/>
    </xf>
    <xf numFmtId="1" fontId="8" fillId="3" borderId="1" xfId="0" applyNumberFormat="1" applyFont="1" applyFill="1" applyBorder="1" applyAlignment="1">
      <alignment horizontal="right" vertical="center" wrapText="1"/>
    </xf>
    <xf numFmtId="3" fontId="8" fillId="9" borderId="0" xfId="0" applyNumberFormat="1" applyFont="1" applyFill="1" applyBorder="1" applyAlignment="1">
      <alignment horizontal="right" vertical="center" wrapText="1"/>
    </xf>
    <xf numFmtId="3" fontId="8" fillId="3" borderId="0" xfId="0" applyNumberFormat="1" applyFont="1" applyFill="1" applyBorder="1" applyAlignment="1">
      <alignment horizontal="right" vertical="center" wrapText="1"/>
    </xf>
    <xf numFmtId="166" fontId="8" fillId="9" borderId="0" xfId="1" applyNumberFormat="1" applyFont="1" applyFill="1" applyAlignment="1">
      <alignment horizontal="right" vertical="center" wrapText="1"/>
    </xf>
    <xf numFmtId="0" fontId="20" fillId="7" borderId="0" xfId="0" applyFont="1" applyFill="1"/>
    <xf numFmtId="0" fontId="7" fillId="6" borderId="0" xfId="0" applyNumberFormat="1" applyFont="1" applyFill="1" applyBorder="1" applyAlignment="1">
      <alignment horizontal="right" vertical="center"/>
    </xf>
    <xf numFmtId="0" fontId="7" fillId="0" borderId="5" xfId="0" applyNumberFormat="1" applyFont="1" applyFill="1" applyBorder="1" applyAlignment="1">
      <alignment horizontal="right" vertical="center"/>
    </xf>
    <xf numFmtId="0" fontId="7" fillId="0" borderId="4" xfId="0" applyNumberFormat="1" applyFont="1" applyFill="1" applyBorder="1" applyAlignment="1">
      <alignment horizontal="right" vertical="center"/>
    </xf>
    <xf numFmtId="0" fontId="11" fillId="0" borderId="0" xfId="0" applyFont="1"/>
    <xf numFmtId="0" fontId="7" fillId="3" borderId="1" xfId="0" applyNumberFormat="1" applyFont="1" applyFill="1" applyBorder="1" applyAlignment="1">
      <alignment horizontal="left" vertical="center"/>
    </xf>
    <xf numFmtId="0" fontId="7" fillId="3" borderId="4" xfId="0" applyNumberFormat="1" applyFont="1" applyFill="1" applyBorder="1" applyAlignment="1">
      <alignment horizontal="left" vertical="top" wrapText="1"/>
    </xf>
    <xf numFmtId="0" fontId="7" fillId="5" borderId="2" xfId="2" applyNumberFormat="1" applyFont="1" applyFill="1" applyBorder="1" applyAlignment="1">
      <alignment horizontal="right" vertical="center"/>
    </xf>
    <xf numFmtId="166" fontId="10" fillId="6" borderId="0" xfId="1" applyNumberFormat="1" applyFont="1" applyFill="1" applyBorder="1" applyAlignment="1">
      <alignment horizontal="right" vertical="center"/>
    </xf>
    <xf numFmtId="0" fontId="10" fillId="3" borderId="0" xfId="2" applyNumberFormat="1" applyFont="1" applyFill="1" applyBorder="1" applyAlignment="1">
      <alignment horizontal="left" vertical="center" wrapText="1"/>
    </xf>
    <xf numFmtId="166" fontId="10" fillId="3" borderId="0" xfId="1" applyNumberFormat="1" applyFont="1" applyFill="1" applyBorder="1" applyAlignment="1">
      <alignment horizontal="right" vertical="center"/>
    </xf>
    <xf numFmtId="0" fontId="7" fillId="0" borderId="0" xfId="0" applyFont="1" applyFill="1"/>
    <xf numFmtId="0" fontId="7" fillId="0" borderId="0" xfId="0" applyFont="1" applyFill="1" applyBorder="1"/>
    <xf numFmtId="0" fontId="8" fillId="0" borderId="0" xfId="0" applyFont="1" applyFill="1" applyBorder="1"/>
    <xf numFmtId="0" fontId="7" fillId="3" borderId="0" xfId="0" applyFont="1" applyFill="1" applyBorder="1"/>
    <xf numFmtId="0" fontId="8" fillId="3" borderId="0" xfId="0" applyFont="1" applyFill="1" applyBorder="1"/>
    <xf numFmtId="0" fontId="0" fillId="0" borderId="0" xfId="0" applyAlignment="1">
      <alignment wrapText="1"/>
    </xf>
    <xf numFmtId="0" fontId="21" fillId="0" borderId="0" xfId="0" applyFont="1" applyAlignment="1">
      <alignment vertical="center" wrapText="1"/>
    </xf>
    <xf numFmtId="0" fontId="22" fillId="0" borderId="0" xfId="0" applyFont="1" applyAlignment="1">
      <alignment vertical="center" wrapText="1"/>
    </xf>
    <xf numFmtId="0" fontId="23" fillId="2" borderId="0" xfId="0" applyFont="1" applyFill="1" applyAlignment="1">
      <alignment wrapText="1"/>
    </xf>
    <xf numFmtId="1" fontId="8" fillId="3" borderId="0" xfId="0" applyNumberFormat="1" applyFont="1" applyFill="1" applyAlignment="1">
      <alignment vertical="center"/>
    </xf>
    <xf numFmtId="0" fontId="7" fillId="3" borderId="0" xfId="0" applyFont="1" applyFill="1" applyBorder="1" applyAlignment="1">
      <alignment vertical="center"/>
    </xf>
    <xf numFmtId="166" fontId="7" fillId="3" borderId="0" xfId="1" applyNumberFormat="1" applyFont="1" applyFill="1" applyBorder="1" applyAlignment="1">
      <alignment vertical="center"/>
    </xf>
    <xf numFmtId="166" fontId="7" fillId="3" borderId="0" xfId="1" applyNumberFormat="1" applyFont="1" applyFill="1" applyBorder="1" applyAlignment="1">
      <alignment horizontal="right" vertical="center"/>
    </xf>
    <xf numFmtId="166" fontId="8" fillId="3" borderId="1" xfId="1" applyNumberFormat="1" applyFont="1" applyFill="1" applyBorder="1" applyAlignment="1">
      <alignment vertical="center"/>
    </xf>
    <xf numFmtId="0" fontId="8" fillId="0" borderId="0" xfId="0" applyFont="1" applyAlignment="1">
      <alignment vertical="top" wrapText="1"/>
    </xf>
    <xf numFmtId="0" fontId="7" fillId="0" borderId="0" xfId="0" applyFont="1" applyAlignment="1">
      <alignment vertical="top" wrapText="1"/>
    </xf>
    <xf numFmtId="0" fontId="8" fillId="3" borderId="0" xfId="0" applyFont="1" applyFill="1" applyAlignment="1">
      <alignment horizontal="left"/>
    </xf>
    <xf numFmtId="0" fontId="8" fillId="3" borderId="0" xfId="0" applyFont="1" applyFill="1" applyAlignment="1">
      <alignment horizontal="left" wrapText="1"/>
    </xf>
    <xf numFmtId="0" fontId="8" fillId="10" borderId="0" xfId="0" applyFont="1" applyFill="1" applyAlignment="1">
      <alignment horizontal="left"/>
    </xf>
    <xf numFmtId="0" fontId="25" fillId="3" borderId="0" xfId="0" applyFont="1" applyFill="1" applyAlignment="1">
      <alignment horizontal="left" vertical="center" wrapText="1"/>
    </xf>
    <xf numFmtId="0" fontId="14" fillId="3" borderId="0" xfId="0" applyFont="1" applyFill="1" applyAlignment="1">
      <alignment horizontal="left" wrapText="1"/>
    </xf>
    <xf numFmtId="1" fontId="8" fillId="9" borderId="0" xfId="0" applyNumberFormat="1" applyFont="1" applyFill="1" applyBorder="1" applyAlignment="1">
      <alignment horizontal="right" vertical="center" wrapText="1"/>
    </xf>
    <xf numFmtId="168" fontId="8" fillId="3" borderId="0" xfId="1" applyNumberFormat="1" applyFont="1" applyFill="1" applyBorder="1" applyAlignment="1">
      <alignment horizontal="right" vertical="center" wrapText="1"/>
    </xf>
    <xf numFmtId="168" fontId="8" fillId="3" borderId="1" xfId="1" applyNumberFormat="1" applyFont="1" applyFill="1" applyBorder="1" applyAlignment="1">
      <alignment horizontal="right" vertical="center" wrapText="1"/>
    </xf>
    <xf numFmtId="0" fontId="3" fillId="0" borderId="0" xfId="0" applyFont="1" applyAlignment="1">
      <alignment wrapText="1"/>
    </xf>
    <xf numFmtId="0" fontId="8" fillId="3" borderId="0" xfId="0" applyFont="1" applyFill="1" applyBorder="1" applyAlignment="1">
      <alignment horizontal="left" vertical="top"/>
    </xf>
    <xf numFmtId="169" fontId="25" fillId="3" borderId="0" xfId="0" applyNumberFormat="1" applyFont="1" applyFill="1" applyBorder="1" applyAlignment="1">
      <alignment horizontal="left" vertical="center"/>
    </xf>
    <xf numFmtId="169" fontId="25" fillId="3" borderId="0" xfId="0" applyNumberFormat="1" applyFont="1" applyFill="1" applyBorder="1" applyAlignment="1">
      <alignment horizontal="right" vertical="center"/>
    </xf>
    <xf numFmtId="170" fontId="24" fillId="3" borderId="0" xfId="0" applyNumberFormat="1" applyFont="1" applyFill="1" applyBorder="1" applyAlignment="1">
      <alignment vertical="center"/>
    </xf>
    <xf numFmtId="0" fontId="7" fillId="3" borderId="0" xfId="0" applyFont="1" applyFill="1" applyBorder="1" applyAlignment="1">
      <alignment horizontal="left" vertical="center"/>
    </xf>
    <xf numFmtId="0" fontId="7" fillId="3" borderId="1" xfId="0" applyFont="1" applyFill="1" applyBorder="1" applyAlignment="1">
      <alignment horizontal="left" vertical="center" wrapText="1"/>
    </xf>
    <xf numFmtId="170" fontId="24" fillId="3" borderId="1" xfId="0" applyNumberFormat="1" applyFont="1" applyFill="1" applyBorder="1" applyAlignment="1">
      <alignment vertical="center"/>
    </xf>
    <xf numFmtId="0" fontId="8" fillId="3" borderId="1" xfId="0" applyFont="1" applyFill="1" applyBorder="1"/>
    <xf numFmtId="166" fontId="7" fillId="3" borderId="0" xfId="1" applyNumberFormat="1" applyFont="1" applyFill="1" applyBorder="1" applyAlignment="1">
      <alignment horizontal="right" vertical="center" wrapText="1"/>
    </xf>
    <xf numFmtId="166" fontId="8" fillId="9" borderId="1" xfId="1" applyNumberFormat="1" applyFont="1" applyFill="1" applyBorder="1" applyAlignment="1">
      <alignment horizontal="right" vertical="center" wrapText="1"/>
    </xf>
    <xf numFmtId="166" fontId="7" fillId="3" borderId="1" xfId="1" applyNumberFormat="1" applyFont="1" applyFill="1" applyBorder="1" applyAlignment="1">
      <alignment horizontal="right" vertical="center" wrapText="1"/>
    </xf>
    <xf numFmtId="0" fontId="11" fillId="0" borderId="0" xfId="0" applyFont="1" applyAlignment="1">
      <alignment vertical="top"/>
    </xf>
    <xf numFmtId="166" fontId="7" fillId="9" borderId="0" xfId="1" applyNumberFormat="1" applyFont="1" applyFill="1" applyBorder="1" applyAlignment="1">
      <alignment horizontal="right" vertical="center" wrapText="1"/>
    </xf>
    <xf numFmtId="0" fontId="2" fillId="0" borderId="0" xfId="0" applyFont="1"/>
    <xf numFmtId="0" fontId="30" fillId="11" borderId="0" xfId="0" applyFont="1" applyFill="1" applyBorder="1" applyAlignment="1"/>
    <xf numFmtId="0" fontId="30" fillId="11" borderId="0" xfId="0" applyFont="1" applyFill="1" applyBorder="1" applyAlignment="1">
      <alignment horizontal="left" wrapText="1"/>
    </xf>
    <xf numFmtId="0" fontId="30" fillId="11" borderId="0" xfId="0" applyFont="1" applyFill="1"/>
    <xf numFmtId="0" fontId="2" fillId="3" borderId="0" xfId="0" applyFont="1" applyFill="1"/>
    <xf numFmtId="171" fontId="2" fillId="0" borderId="0" xfId="0" applyNumberFormat="1" applyFont="1" applyFill="1" applyAlignment="1">
      <alignment horizontal="right" vertical="center" wrapText="1"/>
    </xf>
    <xf numFmtId="9" fontId="2" fillId="0" borderId="0" xfId="0" applyNumberFormat="1" applyFont="1" applyFill="1" applyAlignment="1">
      <alignment horizontal="right" vertical="center" wrapText="1"/>
    </xf>
    <xf numFmtId="2" fontId="29" fillId="11" borderId="0" xfId="0" applyNumberFormat="1" applyFont="1" applyFill="1" applyAlignment="1">
      <alignment horizontal="right" vertical="center" wrapText="1"/>
    </xf>
    <xf numFmtId="166" fontId="31" fillId="9" borderId="0" xfId="1" applyNumberFormat="1" applyFont="1" applyFill="1" applyAlignment="1">
      <alignment horizontal="right" vertical="center" wrapText="1"/>
    </xf>
    <xf numFmtId="0" fontId="31" fillId="9" borderId="0" xfId="0" applyNumberFormat="1" applyFont="1" applyFill="1" applyAlignment="1">
      <alignment horizontal="right" vertical="center" wrapText="1"/>
    </xf>
    <xf numFmtId="0" fontId="30" fillId="3" borderId="1" xfId="0" applyFont="1" applyFill="1" applyBorder="1" applyAlignment="1">
      <alignment horizontal="right" wrapText="1"/>
    </xf>
    <xf numFmtId="0" fontId="30" fillId="3" borderId="1" xfId="0" applyFont="1" applyFill="1" applyBorder="1" applyAlignment="1"/>
    <xf numFmtId="1" fontId="31" fillId="3" borderId="1" xfId="0" applyNumberFormat="1" applyFont="1" applyFill="1" applyBorder="1" applyAlignment="1">
      <alignment horizontal="right" vertical="center" wrapText="1"/>
    </xf>
    <xf numFmtId="0" fontId="2" fillId="0" borderId="0" xfId="0" applyFont="1" applyAlignment="1">
      <alignment wrapText="1"/>
    </xf>
    <xf numFmtId="0" fontId="33" fillId="7" borderId="0" xfId="0" applyFont="1" applyFill="1" applyAlignment="1">
      <alignment vertical="center"/>
    </xf>
    <xf numFmtId="0" fontId="34" fillId="0" borderId="0" xfId="0" applyFont="1" applyAlignment="1">
      <alignment vertical="center"/>
    </xf>
    <xf numFmtId="0" fontId="5" fillId="7" borderId="0" xfId="0" applyFont="1" applyFill="1" applyAlignment="1">
      <alignment vertical="center"/>
    </xf>
    <xf numFmtId="0" fontId="31" fillId="0" borderId="0" xfId="0" applyFont="1" applyFill="1" applyAlignment="1">
      <alignment vertical="center"/>
    </xf>
    <xf numFmtId="0" fontId="35" fillId="0" borderId="0" xfId="0" applyFont="1" applyFill="1"/>
    <xf numFmtId="0" fontId="5" fillId="0" borderId="0" xfId="0" applyFont="1" applyFill="1" applyAlignment="1">
      <alignment vertical="center"/>
    </xf>
    <xf numFmtId="0" fontId="5" fillId="0" borderId="0" xfId="0" applyFont="1" applyFill="1" applyAlignment="1">
      <alignment horizontal="left" vertical="top"/>
    </xf>
    <xf numFmtId="0" fontId="6" fillId="0" borderId="0" xfId="0" applyFont="1" applyAlignment="1">
      <alignment horizontal="left" vertical="top" wrapText="1"/>
    </xf>
    <xf numFmtId="0" fontId="9" fillId="3" borderId="1" xfId="0" applyFont="1" applyFill="1" applyBorder="1" applyAlignment="1">
      <alignment wrapText="1"/>
    </xf>
    <xf numFmtId="0" fontId="6" fillId="0" borderId="0" xfId="0" applyFont="1" applyFill="1" applyBorder="1"/>
    <xf numFmtId="0" fontId="2" fillId="0" borderId="0" xfId="0" applyFont="1" applyFill="1"/>
    <xf numFmtId="49" fontId="31" fillId="0" borderId="0" xfId="0" applyNumberFormat="1" applyFont="1" applyBorder="1" applyAlignment="1">
      <alignment horizontal="left" vertical="top" wrapText="1"/>
    </xf>
    <xf numFmtId="49" fontId="31" fillId="0" borderId="0" xfId="0" applyNumberFormat="1" applyFont="1" applyFill="1" applyBorder="1" applyAlignment="1">
      <alignment horizontal="left" vertical="top" wrapText="1"/>
    </xf>
    <xf numFmtId="0" fontId="9" fillId="3" borderId="0" xfId="0" applyFont="1" applyFill="1" applyBorder="1" applyAlignment="1">
      <alignment horizontal="right" wrapText="1"/>
    </xf>
    <xf numFmtId="0" fontId="9" fillId="3" borderId="0" xfId="0" applyFont="1" applyFill="1" applyBorder="1" applyAlignment="1"/>
    <xf numFmtId="168" fontId="11" fillId="9" borderId="0" xfId="0" applyNumberFormat="1" applyFont="1" applyFill="1" applyBorder="1" applyAlignment="1">
      <alignment horizontal="left" vertical="center"/>
    </xf>
    <xf numFmtId="168" fontId="11" fillId="3" borderId="0" xfId="0" applyNumberFormat="1" applyFont="1" applyFill="1" applyBorder="1" applyAlignment="1">
      <alignment horizontal="right" vertical="center" wrapText="1"/>
    </xf>
    <xf numFmtId="9" fontId="7" fillId="9" borderId="0" xfId="5" applyFont="1" applyFill="1" applyBorder="1" applyAlignment="1">
      <alignment horizontal="right" vertical="center" wrapText="1"/>
    </xf>
    <xf numFmtId="9" fontId="7" fillId="3" borderId="0" xfId="5" applyFont="1" applyFill="1" applyBorder="1" applyAlignment="1">
      <alignment horizontal="right" vertical="center" wrapText="1"/>
    </xf>
    <xf numFmtId="166" fontId="11" fillId="3" borderId="0" xfId="1" applyNumberFormat="1" applyFont="1" applyFill="1" applyBorder="1" applyAlignment="1">
      <alignment horizontal="right" vertical="center" wrapText="1"/>
    </xf>
    <xf numFmtId="166" fontId="7" fillId="9" borderId="0" xfId="5" applyNumberFormat="1" applyFont="1" applyFill="1" applyBorder="1" applyAlignment="1">
      <alignment horizontal="right" vertical="center" wrapText="1"/>
    </xf>
    <xf numFmtId="168" fontId="7" fillId="12" borderId="0" xfId="0" applyNumberFormat="1" applyFont="1" applyFill="1" applyBorder="1" applyAlignment="1">
      <alignment horizontal="right" vertical="center" wrapText="1"/>
    </xf>
    <xf numFmtId="166" fontId="7" fillId="9" borderId="1" xfId="1" applyNumberFormat="1" applyFont="1" applyFill="1" applyBorder="1" applyAlignment="1">
      <alignment horizontal="right" vertical="center" wrapText="1"/>
    </xf>
    <xf numFmtId="168" fontId="7" fillId="12" borderId="1" xfId="0" applyNumberFormat="1" applyFont="1" applyFill="1" applyBorder="1" applyAlignment="1">
      <alignment horizontal="right" vertical="center" wrapText="1"/>
    </xf>
    <xf numFmtId="0" fontId="7" fillId="3" borderId="0" xfId="0" applyNumberFormat="1" applyFont="1" applyFill="1" applyBorder="1" applyAlignment="1">
      <alignment horizontal="left" vertical="top" wrapText="1"/>
    </xf>
    <xf numFmtId="0" fontId="7" fillId="3" borderId="0" xfId="0" applyNumberFormat="1" applyFont="1" applyFill="1" applyBorder="1" applyAlignment="1">
      <alignment horizontal="right" vertical="center"/>
    </xf>
    <xf numFmtId="0" fontId="10" fillId="3" borderId="0" xfId="0" applyNumberFormat="1" applyFont="1" applyFill="1" applyBorder="1" applyAlignment="1">
      <alignment horizontal="left" vertical="top" wrapText="1"/>
    </xf>
    <xf numFmtId="2" fontId="7" fillId="6" borderId="0" xfId="0" applyNumberFormat="1" applyFont="1" applyFill="1" applyBorder="1" applyAlignment="1">
      <alignment horizontal="right" vertical="center"/>
    </xf>
    <xf numFmtId="2" fontId="7" fillId="3" borderId="0" xfId="0" applyNumberFormat="1" applyFont="1" applyFill="1" applyBorder="1" applyAlignment="1">
      <alignment horizontal="right" vertical="center"/>
    </xf>
    <xf numFmtId="165" fontId="7" fillId="3" borderId="0" xfId="0" applyNumberFormat="1" applyFont="1" applyFill="1" applyBorder="1" applyAlignment="1">
      <alignment horizontal="right" vertical="center"/>
    </xf>
    <xf numFmtId="1" fontId="7" fillId="3" borderId="0" xfId="2" applyNumberFormat="1" applyFont="1" applyFill="1" applyBorder="1" applyAlignment="1">
      <alignment horizontal="right" vertical="center"/>
    </xf>
    <xf numFmtId="0" fontId="7" fillId="0" borderId="4" xfId="0" quotePrefix="1" applyNumberFormat="1" applyFont="1" applyFill="1" applyBorder="1" applyAlignment="1">
      <alignment horizontal="right" vertical="center"/>
    </xf>
    <xf numFmtId="166" fontId="7" fillId="6" borderId="0" xfId="1" applyNumberFormat="1" applyFont="1" applyFill="1" applyAlignment="1">
      <alignment vertical="center"/>
    </xf>
    <xf numFmtId="166" fontId="9" fillId="12" borderId="0" xfId="1" applyNumberFormat="1" applyFont="1" applyFill="1" applyBorder="1" applyAlignment="1">
      <alignment vertical="center"/>
    </xf>
    <xf numFmtId="0" fontId="10" fillId="3" borderId="0" xfId="0" applyFont="1" applyFill="1" applyAlignment="1">
      <alignment vertical="center"/>
    </xf>
    <xf numFmtId="166" fontId="11" fillId="12" borderId="0" xfId="1" applyNumberFormat="1" applyFont="1" applyFill="1" applyBorder="1" applyAlignment="1">
      <alignment vertical="center"/>
    </xf>
    <xf numFmtId="166" fontId="7" fillId="6" borderId="1" xfId="1" applyNumberFormat="1" applyFont="1" applyFill="1" applyBorder="1" applyAlignment="1">
      <alignment vertical="center"/>
    </xf>
    <xf numFmtId="166" fontId="11" fillId="12" borderId="1" xfId="1" applyNumberFormat="1" applyFont="1" applyFill="1" applyBorder="1" applyAlignment="1">
      <alignment vertical="center"/>
    </xf>
    <xf numFmtId="0" fontId="7" fillId="3" borderId="0" xfId="0" applyFont="1" applyFill="1" applyBorder="1" applyAlignment="1"/>
    <xf numFmtId="0" fontId="7" fillId="6" borderId="0" xfId="0" applyFont="1" applyFill="1" applyAlignment="1">
      <alignment vertical="center"/>
    </xf>
    <xf numFmtId="0" fontId="14" fillId="6" borderId="3" xfId="0" applyFont="1" applyFill="1" applyBorder="1" applyAlignment="1">
      <alignment vertical="center"/>
    </xf>
    <xf numFmtId="0" fontId="14" fillId="3" borderId="3" xfId="0" applyFont="1" applyFill="1" applyBorder="1" applyAlignment="1">
      <alignment vertical="center"/>
    </xf>
    <xf numFmtId="0" fontId="7" fillId="6" borderId="0" xfId="0" applyFont="1" applyFill="1" applyAlignment="1">
      <alignment horizontal="right" vertical="center"/>
    </xf>
    <xf numFmtId="0" fontId="10" fillId="3" borderId="0" xfId="0" applyFont="1" applyFill="1" applyBorder="1" applyAlignment="1"/>
    <xf numFmtId="0" fontId="10" fillId="6" borderId="0" xfId="0" applyFont="1" applyFill="1" applyAlignment="1">
      <alignment vertical="center"/>
    </xf>
    <xf numFmtId="0" fontId="7" fillId="3" borderId="0" xfId="0" applyFont="1" applyFill="1" applyAlignment="1">
      <alignment horizontal="right" vertical="center"/>
    </xf>
    <xf numFmtId="0" fontId="9" fillId="3" borderId="0" xfId="0" applyFont="1" applyFill="1" applyBorder="1"/>
    <xf numFmtId="166" fontId="9" fillId="3" borderId="0" xfId="1" applyNumberFormat="1" applyFont="1" applyFill="1" applyBorder="1" applyAlignment="1">
      <alignment horizontal="right"/>
    </xf>
    <xf numFmtId="166" fontId="9" fillId="6" borderId="0" xfId="1" applyNumberFormat="1" applyFont="1" applyFill="1" applyBorder="1" applyAlignment="1">
      <alignment horizontal="right"/>
    </xf>
    <xf numFmtId="165" fontId="10" fillId="3" borderId="0" xfId="0" applyNumberFormat="1" applyFont="1" applyFill="1" applyAlignment="1">
      <alignment vertical="center"/>
    </xf>
    <xf numFmtId="167" fontId="10" fillId="6" borderId="0" xfId="0" applyNumberFormat="1" applyFont="1" applyFill="1" applyAlignment="1">
      <alignment vertical="center"/>
    </xf>
    <xf numFmtId="165" fontId="7" fillId="3" borderId="0" xfId="0" applyNumberFormat="1" applyFont="1" applyFill="1" applyAlignment="1">
      <alignment vertical="center"/>
    </xf>
    <xf numFmtId="165" fontId="10" fillId="6" borderId="0" xfId="0" applyNumberFormat="1" applyFont="1" applyFill="1" applyAlignment="1">
      <alignment vertical="center"/>
    </xf>
    <xf numFmtId="165" fontId="14" fillId="6" borderId="3" xfId="0" applyNumberFormat="1" applyFont="1" applyFill="1" applyBorder="1" applyAlignment="1">
      <alignment vertical="center"/>
    </xf>
    <xf numFmtId="165" fontId="14" fillId="3" borderId="3" xfId="0" applyNumberFormat="1" applyFont="1" applyFill="1" applyBorder="1" applyAlignment="1">
      <alignment vertical="center"/>
    </xf>
    <xf numFmtId="3" fontId="7" fillId="6" borderId="0" xfId="0" applyNumberFormat="1" applyFont="1" applyFill="1" applyBorder="1" applyAlignment="1">
      <alignment horizontal="right" vertical="center"/>
    </xf>
    <xf numFmtId="3" fontId="8" fillId="3" borderId="0" xfId="0" applyNumberFormat="1" applyFont="1" applyFill="1" applyBorder="1" applyAlignment="1">
      <alignment horizontal="right" vertical="center"/>
    </xf>
    <xf numFmtId="3" fontId="8" fillId="3" borderId="0" xfId="1" applyNumberFormat="1" applyFont="1" applyFill="1" applyBorder="1" applyAlignment="1">
      <alignment vertical="center"/>
    </xf>
    <xf numFmtId="3" fontId="8" fillId="3" borderId="0" xfId="1" applyNumberFormat="1" applyFont="1" applyFill="1" applyBorder="1" applyAlignment="1">
      <alignment horizontal="right" vertical="center"/>
    </xf>
    <xf numFmtId="4" fontId="8" fillId="3" borderId="0" xfId="0" applyNumberFormat="1" applyFont="1" applyFill="1" applyBorder="1" applyAlignment="1">
      <alignment horizontal="right" vertical="center"/>
    </xf>
    <xf numFmtId="4" fontId="8" fillId="3" borderId="0" xfId="1" applyNumberFormat="1" applyFont="1" applyFill="1" applyBorder="1" applyAlignment="1">
      <alignment vertical="center"/>
    </xf>
    <xf numFmtId="4" fontId="8" fillId="3" borderId="0" xfId="1" applyNumberFormat="1" applyFont="1" applyFill="1" applyBorder="1" applyAlignment="1">
      <alignment horizontal="right" vertical="center"/>
    </xf>
    <xf numFmtId="166" fontId="8" fillId="6" borderId="1" xfId="1" applyNumberFormat="1" applyFont="1" applyFill="1" applyBorder="1" applyAlignment="1">
      <alignment horizontal="right" vertical="center"/>
    </xf>
    <xf numFmtId="0" fontId="27" fillId="3" borderId="0" xfId="0" applyFont="1" applyFill="1" applyBorder="1" applyAlignment="1">
      <alignment vertical="center"/>
    </xf>
    <xf numFmtId="166" fontId="38" fillId="3" borderId="0" xfId="1" applyNumberFormat="1" applyFont="1" applyFill="1" applyBorder="1" applyAlignment="1">
      <alignment vertical="center"/>
    </xf>
    <xf numFmtId="166" fontId="26" fillId="3" borderId="0" xfId="1" applyNumberFormat="1" applyFont="1" applyFill="1" applyBorder="1" applyAlignment="1">
      <alignment vertical="center"/>
    </xf>
    <xf numFmtId="1" fontId="7" fillId="6" borderId="0" xfId="0" applyNumberFormat="1" applyFont="1" applyFill="1" applyBorder="1" applyAlignment="1">
      <alignment horizontal="right" vertical="center"/>
    </xf>
    <xf numFmtId="0" fontId="14" fillId="3" borderId="3" xfId="0" applyFont="1" applyFill="1" applyBorder="1" applyAlignment="1">
      <alignment vertical="center" wrapText="1"/>
    </xf>
    <xf numFmtId="168" fontId="14" fillId="9" borderId="3" xfId="0" applyNumberFormat="1" applyFont="1" applyFill="1" applyBorder="1" applyAlignment="1">
      <alignment horizontal="right" vertical="center" wrapText="1"/>
    </xf>
    <xf numFmtId="168" fontId="14" fillId="3" borderId="3" xfId="0" applyNumberFormat="1" applyFont="1" applyFill="1" applyBorder="1" applyAlignment="1">
      <alignment horizontal="right" vertical="center" wrapText="1"/>
    </xf>
    <xf numFmtId="0" fontId="18" fillId="3" borderId="1" xfId="0" applyFont="1" applyFill="1" applyBorder="1" applyAlignment="1">
      <alignment vertical="center" wrapText="1"/>
    </xf>
    <xf numFmtId="168" fontId="18" fillId="9" borderId="1" xfId="0" applyNumberFormat="1" applyFont="1" applyFill="1" applyBorder="1" applyAlignment="1">
      <alignment horizontal="right" vertical="center" wrapText="1"/>
    </xf>
    <xf numFmtId="168" fontId="18" fillId="3" borderId="1" xfId="0" applyNumberFormat="1" applyFont="1" applyFill="1" applyBorder="1" applyAlignment="1">
      <alignment horizontal="right" vertical="center" wrapText="1"/>
    </xf>
    <xf numFmtId="2" fontId="8" fillId="3" borderId="0" xfId="1" applyNumberFormat="1" applyFont="1" applyFill="1" applyBorder="1" applyAlignment="1">
      <alignment horizontal="right" vertical="center" wrapText="1"/>
    </xf>
    <xf numFmtId="0" fontId="31" fillId="3" borderId="0" xfId="0" applyFont="1" applyFill="1" applyAlignment="1">
      <alignment vertical="center"/>
    </xf>
    <xf numFmtId="0" fontId="10" fillId="13" borderId="0" xfId="0" applyFont="1" applyFill="1" applyAlignment="1">
      <alignment vertical="center" wrapText="1"/>
    </xf>
    <xf numFmtId="0" fontId="7" fillId="13" borderId="0" xfId="0" applyFont="1" applyFill="1" applyAlignment="1">
      <alignment horizontal="right" vertical="center" wrapText="1"/>
    </xf>
    <xf numFmtId="0" fontId="15" fillId="13" borderId="0" xfId="0" applyFont="1" applyFill="1" applyAlignment="1">
      <alignment vertical="center" wrapText="1"/>
    </xf>
    <xf numFmtId="0" fontId="8" fillId="13" borderId="0" xfId="0" applyFont="1" applyFill="1" applyAlignment="1">
      <alignment horizontal="right" vertical="center" wrapText="1"/>
    </xf>
    <xf numFmtId="0" fontId="15" fillId="13" borderId="2" xfId="0" applyFont="1" applyFill="1" applyBorder="1" applyAlignment="1">
      <alignment vertical="center" wrapText="1"/>
    </xf>
    <xf numFmtId="0" fontId="8" fillId="13" borderId="2" xfId="0" applyFont="1" applyFill="1" applyBorder="1" applyAlignment="1">
      <alignment horizontal="right" vertical="center" wrapText="1"/>
    </xf>
    <xf numFmtId="0" fontId="7" fillId="13" borderId="2" xfId="0" applyFont="1" applyFill="1" applyBorder="1" applyAlignment="1">
      <alignment horizontal="right" vertical="center" wrapText="1"/>
    </xf>
    <xf numFmtId="0" fontId="30" fillId="13" borderId="1" xfId="0" applyFont="1" applyFill="1" applyBorder="1" applyAlignment="1"/>
    <xf numFmtId="0" fontId="29" fillId="13" borderId="1" xfId="0" applyFont="1" applyFill="1" applyBorder="1" applyAlignment="1">
      <alignment horizontal="left" wrapText="1"/>
    </xf>
    <xf numFmtId="0" fontId="1" fillId="0" borderId="0" xfId="0" applyFont="1" applyFill="1"/>
    <xf numFmtId="0" fontId="7" fillId="4" borderId="1" xfId="0" applyNumberFormat="1" applyFont="1" applyFill="1" applyBorder="1" applyAlignment="1">
      <alignment horizontal="center"/>
    </xf>
    <xf numFmtId="0" fontId="7" fillId="3" borderId="1" xfId="0" applyNumberFormat="1" applyFont="1" applyFill="1" applyBorder="1" applyAlignment="1">
      <alignment horizontal="center"/>
    </xf>
    <xf numFmtId="0" fontId="40" fillId="14" borderId="1" xfId="0" applyNumberFormat="1" applyFont="1" applyFill="1" applyBorder="1" applyAlignment="1">
      <alignment horizontal="center"/>
    </xf>
    <xf numFmtId="0" fontId="5" fillId="14" borderId="1" xfId="0" applyNumberFormat="1" applyFont="1" applyFill="1" applyBorder="1" applyAlignment="1">
      <alignment horizontal="left" vertical="center"/>
    </xf>
    <xf numFmtId="0" fontId="39" fillId="10" borderId="0" xfId="0" applyFont="1" applyFill="1" applyAlignment="1">
      <alignment horizontal="left" wrapText="1"/>
    </xf>
    <xf numFmtId="0" fontId="0" fillId="3" borderId="0" xfId="0" applyFill="1" applyAlignment="1">
      <alignment wrapText="1"/>
    </xf>
    <xf numFmtId="168" fontId="31" fillId="9" borderId="0" xfId="0" applyNumberFormat="1" applyFont="1" applyFill="1" applyAlignment="1">
      <alignment horizontal="right" vertical="center" wrapText="1"/>
    </xf>
    <xf numFmtId="172" fontId="7" fillId="9" borderId="0" xfId="1" applyNumberFormat="1" applyFont="1" applyFill="1" applyBorder="1" applyAlignment="1">
      <alignment horizontal="right" vertical="center" wrapText="1"/>
    </xf>
    <xf numFmtId="172" fontId="7" fillId="3" borderId="0" xfId="1" applyNumberFormat="1" applyFont="1" applyFill="1" applyBorder="1" applyAlignment="1">
      <alignment horizontal="right" vertical="center" wrapText="1"/>
    </xf>
    <xf numFmtId="173" fontId="7" fillId="9" borderId="0" xfId="1" applyNumberFormat="1" applyFont="1" applyFill="1" applyBorder="1" applyAlignment="1">
      <alignment horizontal="right" vertical="center" wrapText="1"/>
    </xf>
    <xf numFmtId="173" fontId="7" fillId="3" borderId="0" xfId="1" applyNumberFormat="1" applyFont="1" applyFill="1" applyBorder="1" applyAlignment="1">
      <alignment horizontal="right" vertical="center" wrapText="1"/>
    </xf>
    <xf numFmtId="3" fontId="1" fillId="9" borderId="0" xfId="0" applyNumberFormat="1" applyFont="1" applyFill="1" applyAlignment="1">
      <alignment horizontal="right" vertical="center" wrapText="1"/>
    </xf>
    <xf numFmtId="3" fontId="1" fillId="3" borderId="0" xfId="0" applyNumberFormat="1" applyFont="1" applyFill="1" applyAlignment="1">
      <alignment horizontal="right" vertical="center" wrapText="1"/>
    </xf>
    <xf numFmtId="1" fontId="1" fillId="3" borderId="0" xfId="0" applyNumberFormat="1" applyFont="1" applyFill="1" applyAlignment="1">
      <alignment horizontal="right" vertical="center" wrapText="1"/>
    </xf>
    <xf numFmtId="166" fontId="1" fillId="3" borderId="0" xfId="1" applyNumberFormat="1" applyFont="1" applyFill="1" applyAlignment="1">
      <alignment horizontal="right" vertical="center" wrapText="1"/>
    </xf>
    <xf numFmtId="168" fontId="1" fillId="3" borderId="0" xfId="0" applyNumberFormat="1" applyFont="1" applyFill="1" applyAlignment="1">
      <alignment horizontal="right" vertical="center" wrapText="1"/>
    </xf>
    <xf numFmtId="3" fontId="1" fillId="3" borderId="0" xfId="1" applyNumberFormat="1" applyFont="1" applyFill="1" applyAlignment="1">
      <alignment horizontal="right" vertical="center" wrapText="1"/>
    </xf>
    <xf numFmtId="0" fontId="1" fillId="3" borderId="0" xfId="0" applyNumberFormat="1" applyFont="1" applyFill="1" applyAlignment="1">
      <alignment horizontal="right" vertical="center" wrapText="1"/>
    </xf>
    <xf numFmtId="0" fontId="13" fillId="0" borderId="0" xfId="0" applyFont="1"/>
    <xf numFmtId="0" fontId="5" fillId="7" borderId="0" xfId="0" applyFont="1" applyFill="1" applyBorder="1"/>
    <xf numFmtId="0" fontId="10" fillId="3" borderId="0" xfId="0" applyFont="1" applyFill="1" applyBorder="1" applyAlignment="1">
      <alignment vertical="center" wrapText="1"/>
    </xf>
    <xf numFmtId="0" fontId="10" fillId="3" borderId="0" xfId="0" applyFont="1" applyFill="1" applyBorder="1"/>
    <xf numFmtId="0" fontId="0" fillId="3" borderId="0" xfId="0" applyFill="1" applyBorder="1"/>
    <xf numFmtId="0" fontId="0" fillId="0" borderId="0" xfId="0" applyBorder="1"/>
    <xf numFmtId="0" fontId="7" fillId="3" borderId="0" xfId="0" applyFont="1" applyFill="1" applyBorder="1" applyAlignment="1">
      <alignment horizontal="left" vertical="center" wrapText="1"/>
    </xf>
    <xf numFmtId="0" fontId="8" fillId="3" borderId="0" xfId="0" applyFont="1" applyFill="1" applyAlignment="1">
      <alignment horizontal="left" vertical="center" wrapText="1"/>
    </xf>
    <xf numFmtId="0" fontId="14" fillId="3" borderId="0" xfId="0" applyFont="1" applyFill="1" applyAlignment="1">
      <alignment horizontal="left" vertical="center" wrapText="1"/>
    </xf>
    <xf numFmtId="0" fontId="24" fillId="3" borderId="0" xfId="0" applyFont="1" applyFill="1" applyAlignment="1">
      <alignment horizontal="left" vertical="center" wrapText="1"/>
    </xf>
    <xf numFmtId="0" fontId="28" fillId="3" borderId="0" xfId="0" applyFont="1" applyFill="1" applyBorder="1" applyAlignment="1">
      <alignment horizontal="left" wrapText="1"/>
    </xf>
    <xf numFmtId="0" fontId="7" fillId="3" borderId="1" xfId="0" applyFont="1" applyFill="1" applyBorder="1"/>
    <xf numFmtId="0" fontId="1" fillId="0" borderId="0" xfId="0" applyFont="1" applyAlignment="1">
      <alignment vertical="center"/>
    </xf>
    <xf numFmtId="0" fontId="1" fillId="0" borderId="0" xfId="0" applyFont="1" applyFill="1" applyAlignment="1">
      <alignment vertical="center"/>
    </xf>
    <xf numFmtId="0" fontId="1" fillId="0" borderId="0" xfId="0" applyFont="1"/>
    <xf numFmtId="0" fontId="1" fillId="0" borderId="0" xfId="0" applyFont="1" applyFill="1" applyAlignment="1">
      <alignment horizontal="left" vertical="top" wrapText="1"/>
    </xf>
    <xf numFmtId="0" fontId="1" fillId="0" borderId="0" xfId="0" applyFont="1" applyAlignment="1">
      <alignment horizontal="left" vertical="top"/>
    </xf>
    <xf numFmtId="0" fontId="43" fillId="0" borderId="0" xfId="0" applyFont="1" applyFill="1"/>
    <xf numFmtId="0" fontId="1" fillId="0" borderId="0" xfId="0" applyFont="1" applyFill="1" applyAlignment="1">
      <alignment horizontal="left" vertical="top"/>
    </xf>
    <xf numFmtId="0" fontId="21" fillId="0" borderId="0" xfId="0" applyFont="1"/>
    <xf numFmtId="0" fontId="5" fillId="3" borderId="0" xfId="0" applyFont="1" applyFill="1" applyAlignment="1">
      <alignment vertical="center"/>
    </xf>
    <xf numFmtId="0" fontId="45" fillId="7" borderId="0" xfId="0" applyFont="1" applyFill="1" applyAlignment="1">
      <alignment vertical="center"/>
    </xf>
    <xf numFmtId="0" fontId="21" fillId="5" borderId="0" xfId="0" applyFont="1" applyFill="1" applyAlignment="1">
      <alignment vertical="center"/>
    </xf>
    <xf numFmtId="0" fontId="22" fillId="5" borderId="0" xfId="0" applyFont="1" applyFill="1" applyAlignment="1">
      <alignment vertical="center" wrapText="1"/>
    </xf>
    <xf numFmtId="0" fontId="22" fillId="5" borderId="0" xfId="0" applyFont="1" applyFill="1" applyAlignment="1">
      <alignment vertical="center"/>
    </xf>
    <xf numFmtId="0" fontId="45" fillId="5" borderId="0" xfId="0" applyFont="1" applyFill="1" applyAlignment="1">
      <alignment vertical="center"/>
    </xf>
    <xf numFmtId="0" fontId="44" fillId="3" borderId="0" xfId="0" applyFont="1" applyFill="1" applyAlignment="1">
      <alignment vertical="center"/>
    </xf>
    <xf numFmtId="0" fontId="46" fillId="3" borderId="0" xfId="0" applyFont="1" applyFill="1" applyAlignment="1">
      <alignment vertical="center"/>
    </xf>
    <xf numFmtId="0" fontId="47" fillId="0" borderId="0" xfId="0" applyFont="1" applyFill="1" applyAlignment="1">
      <alignment horizontal="left" vertical="top"/>
    </xf>
    <xf numFmtId="0" fontId="47" fillId="0" borderId="0" xfId="0" applyFont="1" applyFill="1" applyAlignment="1">
      <alignment vertical="center"/>
    </xf>
    <xf numFmtId="0" fontId="48" fillId="0" borderId="0" xfId="0" applyFont="1" applyAlignment="1">
      <alignment vertical="center"/>
    </xf>
    <xf numFmtId="0" fontId="5" fillId="3" borderId="0" xfId="0" applyFont="1" applyFill="1" applyAlignment="1">
      <alignment horizontal="center" vertical="center"/>
    </xf>
    <xf numFmtId="0" fontId="44" fillId="3" borderId="0" xfId="0" applyFont="1" applyFill="1"/>
    <xf numFmtId="0" fontId="50" fillId="3" borderId="0" xfId="0" applyFont="1" applyFill="1" applyAlignment="1">
      <alignment horizontal="center" vertical="center"/>
    </xf>
    <xf numFmtId="0" fontId="49" fillId="7" borderId="0" xfId="0" applyFont="1" applyFill="1" applyAlignment="1">
      <alignment horizontal="center" vertical="center"/>
    </xf>
    <xf numFmtId="0" fontId="49" fillId="5" borderId="0" xfId="0" applyFont="1" applyFill="1" applyAlignment="1">
      <alignment horizontal="center" vertical="center"/>
    </xf>
    <xf numFmtId="0" fontId="51" fillId="5" borderId="0" xfId="4" applyFont="1" applyFill="1" applyAlignment="1">
      <alignment horizontal="center" vertical="center"/>
    </xf>
    <xf numFmtId="0" fontId="52" fillId="5" borderId="0" xfId="0" applyFont="1" applyFill="1" applyAlignment="1">
      <alignment horizontal="center" vertical="center"/>
    </xf>
    <xf numFmtId="0" fontId="1" fillId="3" borderId="0" xfId="0" applyFont="1" applyFill="1"/>
    <xf numFmtId="0" fontId="53" fillId="0" borderId="0" xfId="4" applyFont="1" applyAlignment="1">
      <alignment horizontal="center" vertical="center"/>
    </xf>
    <xf numFmtId="0" fontId="52" fillId="3" borderId="0" xfId="0" applyFont="1" applyFill="1" applyAlignment="1">
      <alignment horizontal="center" vertical="center"/>
    </xf>
    <xf numFmtId="0" fontId="49" fillId="0" borderId="0" xfId="0" applyFont="1" applyAlignment="1">
      <alignment horizontal="center" vertical="center"/>
    </xf>
    <xf numFmtId="0" fontId="52" fillId="0" borderId="0" xfId="0" applyFont="1" applyAlignment="1">
      <alignment horizontal="center" vertical="center"/>
    </xf>
    <xf numFmtId="0" fontId="1" fillId="3" borderId="0" xfId="0" applyFont="1" applyFill="1" applyAlignment="1">
      <alignment vertical="center"/>
    </xf>
    <xf numFmtId="0" fontId="1" fillId="3" borderId="0" xfId="0" applyFont="1" applyFill="1" applyAlignment="1">
      <alignment horizontal="left"/>
    </xf>
    <xf numFmtId="0" fontId="1" fillId="3" borderId="0" xfId="0" applyFont="1" applyFill="1" applyAlignment="1">
      <alignment wrapText="1"/>
    </xf>
    <xf numFmtId="0" fontId="1" fillId="3" borderId="0" xfId="0" applyFont="1" applyFill="1" applyAlignment="1">
      <alignment vertical="top" wrapText="1"/>
    </xf>
    <xf numFmtId="0" fontId="54" fillId="3" borderId="0" xfId="0" applyFont="1" applyFill="1" applyAlignment="1">
      <alignment horizontal="left" vertical="top" wrapText="1"/>
    </xf>
    <xf numFmtId="0" fontId="55" fillId="3" borderId="0" xfId="4" applyFont="1" applyFill="1" applyAlignment="1">
      <alignment horizontal="left" vertical="top" wrapText="1"/>
    </xf>
    <xf numFmtId="0" fontId="56" fillId="3" borderId="0" xfId="0" applyFont="1" applyFill="1" applyAlignment="1">
      <alignment horizontal="left" vertical="top" wrapText="1"/>
    </xf>
    <xf numFmtId="0" fontId="55" fillId="3" borderId="0" xfId="4" applyFont="1" applyFill="1" applyAlignment="1">
      <alignment horizontal="left"/>
    </xf>
    <xf numFmtId="0" fontId="54" fillId="3" borderId="0" xfId="0" applyFont="1" applyFill="1"/>
    <xf numFmtId="0" fontId="55" fillId="3" borderId="0" xfId="4" applyFont="1" applyFill="1" applyAlignment="1">
      <alignment vertical="top" wrapText="1"/>
    </xf>
    <xf numFmtId="0" fontId="56" fillId="3" borderId="0" xfId="0" applyFont="1" applyFill="1" applyAlignment="1">
      <alignment vertical="top" wrapText="1"/>
    </xf>
    <xf numFmtId="0" fontId="5" fillId="14" borderId="0" xfId="0" applyFont="1" applyFill="1" applyAlignment="1">
      <alignment vertical="center"/>
    </xf>
    <xf numFmtId="49" fontId="5" fillId="14" borderId="0" xfId="0" applyNumberFormat="1" applyFont="1" applyFill="1" applyAlignment="1">
      <alignment horizontal="center" vertical="center"/>
    </xf>
    <xf numFmtId="0" fontId="1" fillId="0" borderId="0" xfId="0" applyFont="1" applyAlignment="1">
      <alignment vertical="top"/>
    </xf>
    <xf numFmtId="0" fontId="57" fillId="3" borderId="0" xfId="0" applyFont="1" applyFill="1" applyAlignment="1">
      <alignment vertical="center"/>
    </xf>
    <xf numFmtId="0" fontId="55" fillId="0" borderId="0" xfId="4" applyFont="1"/>
    <xf numFmtId="0" fontId="55" fillId="0" borderId="0" xfId="4" applyFont="1" applyAlignment="1">
      <alignment horizontal="left" vertical="center"/>
    </xf>
    <xf numFmtId="0" fontId="1" fillId="3" borderId="0" xfId="0" applyFont="1" applyFill="1" applyBorder="1"/>
    <xf numFmtId="0" fontId="1" fillId="3" borderId="0" xfId="0" applyFont="1" applyFill="1" applyAlignment="1">
      <alignment vertical="center" wrapText="1"/>
    </xf>
    <xf numFmtId="0" fontId="1" fillId="9" borderId="0" xfId="0" applyFont="1" applyFill="1"/>
    <xf numFmtId="3" fontId="1" fillId="11" borderId="0" xfId="0" applyNumberFormat="1" applyFont="1" applyFill="1" applyAlignment="1">
      <alignment horizontal="right" vertical="center" wrapText="1"/>
    </xf>
    <xf numFmtId="1" fontId="1" fillId="9" borderId="0" xfId="0" applyNumberFormat="1" applyFont="1" applyFill="1" applyAlignment="1">
      <alignment horizontal="right" vertical="center" wrapText="1"/>
    </xf>
    <xf numFmtId="0" fontId="1" fillId="9" borderId="0" xfId="0" applyNumberFormat="1" applyFont="1" applyFill="1" applyAlignment="1">
      <alignment horizontal="right" vertical="center" wrapText="1"/>
    </xf>
    <xf numFmtId="168" fontId="1" fillId="9" borderId="0" xfId="0" applyNumberFormat="1" applyFont="1" applyFill="1" applyAlignment="1">
      <alignment horizontal="right" vertical="center" wrapText="1"/>
    </xf>
    <xf numFmtId="0" fontId="1" fillId="3" borderId="1" xfId="0" applyFont="1" applyFill="1" applyBorder="1" applyAlignment="1">
      <alignment vertical="center" wrapText="1"/>
    </xf>
    <xf numFmtId="0" fontId="1" fillId="0" borderId="0" xfId="0" applyFont="1" applyAlignment="1">
      <alignment vertical="center" wrapText="1"/>
    </xf>
    <xf numFmtId="0" fontId="58" fillId="0" borderId="0" xfId="4" applyFont="1" applyAlignment="1">
      <alignment vertical="center"/>
    </xf>
    <xf numFmtId="0" fontId="58" fillId="3" borderId="0" xfId="4" applyFont="1" applyFill="1" applyAlignment="1">
      <alignment vertical="center"/>
    </xf>
    <xf numFmtId="164" fontId="14" fillId="3" borderId="0" xfId="1" applyNumberFormat="1" applyFont="1" applyFill="1" applyBorder="1" applyAlignment="1">
      <alignment vertical="center"/>
    </xf>
    <xf numFmtId="43" fontId="3" fillId="0" borderId="0" xfId="0" applyNumberFormat="1" applyFont="1"/>
    <xf numFmtId="20" fontId="0" fillId="0" borderId="0" xfId="0" applyNumberFormat="1"/>
    <xf numFmtId="0" fontId="55" fillId="3" borderId="0" xfId="4" applyFont="1" applyFill="1" applyAlignment="1">
      <alignment horizontal="left" vertical="center"/>
    </xf>
    <xf numFmtId="9" fontId="8" fillId="9" borderId="0" xfId="0" applyNumberFormat="1" applyFont="1" applyFill="1" applyAlignment="1">
      <alignment horizontal="right" vertical="center" wrapText="1"/>
    </xf>
    <xf numFmtId="165" fontId="18" fillId="9" borderId="0" xfId="0" applyNumberFormat="1" applyFont="1" applyFill="1" applyBorder="1" applyAlignment="1">
      <alignment horizontal="right" vertical="center" wrapText="1"/>
    </xf>
    <xf numFmtId="165" fontId="18" fillId="9" borderId="1" xfId="0" applyNumberFormat="1" applyFont="1" applyFill="1" applyBorder="1" applyAlignment="1">
      <alignment horizontal="right" vertical="center" wrapText="1"/>
    </xf>
    <xf numFmtId="0" fontId="47" fillId="3" borderId="0" xfId="0" applyFont="1" applyFill="1" applyAlignment="1">
      <alignment horizontal="left" vertical="center" wrapText="1"/>
    </xf>
    <xf numFmtId="0" fontId="9" fillId="8" borderId="0" xfId="0" applyFont="1" applyFill="1" applyBorder="1" applyAlignment="1">
      <alignment horizontal="left" vertical="center" wrapText="1"/>
    </xf>
    <xf numFmtId="0" fontId="7" fillId="3" borderId="0" xfId="0" applyFont="1" applyFill="1" applyBorder="1" applyAlignment="1">
      <alignment horizontal="left" vertical="top" wrapText="1"/>
    </xf>
    <xf numFmtId="0" fontId="7" fillId="3" borderId="0" xfId="0" applyFont="1" applyFill="1" applyBorder="1" applyAlignment="1">
      <alignment horizontal="left" vertical="center" wrapText="1"/>
    </xf>
    <xf numFmtId="0" fontId="8" fillId="3" borderId="0" xfId="0" applyFont="1" applyFill="1" applyAlignment="1">
      <alignment horizontal="left" vertical="center" wrapText="1"/>
    </xf>
    <xf numFmtId="0" fontId="14" fillId="3" borderId="0" xfId="0" applyFont="1" applyFill="1" applyAlignment="1">
      <alignment horizontal="left" vertical="center" wrapText="1"/>
    </xf>
    <xf numFmtId="0" fontId="5" fillId="2" borderId="0" xfId="0" applyFont="1" applyFill="1" applyAlignment="1">
      <alignment horizontal="left" vertical="center"/>
    </xf>
    <xf numFmtId="0" fontId="24" fillId="3" borderId="0" xfId="0" applyFont="1" applyFill="1" applyAlignment="1">
      <alignment horizontal="left" vertical="center" wrapText="1"/>
    </xf>
    <xf numFmtId="0" fontId="8" fillId="3" borderId="0" xfId="0" applyFont="1" applyFill="1" applyAlignment="1">
      <alignment horizontal="left" vertical="top" wrapText="1"/>
    </xf>
    <xf numFmtId="0" fontId="28" fillId="3" borderId="0" xfId="0" applyFont="1" applyFill="1" applyBorder="1" applyAlignment="1">
      <alignment horizontal="left" wrapText="1"/>
    </xf>
    <xf numFmtId="0" fontId="27" fillId="3" borderId="0" xfId="0" applyFont="1" applyFill="1" applyBorder="1" applyAlignment="1">
      <alignment horizontal="left" vertical="center" wrapText="1"/>
    </xf>
    <xf numFmtId="0" fontId="1" fillId="3" borderId="0" xfId="0" applyFont="1" applyFill="1" applyAlignment="1">
      <alignment horizontal="left" vertical="center" wrapText="1"/>
    </xf>
    <xf numFmtId="0" fontId="21" fillId="3" borderId="0" xfId="0" applyFont="1" applyFill="1" applyAlignment="1">
      <alignment horizontal="left" vertical="center" wrapText="1"/>
    </xf>
    <xf numFmtId="0" fontId="21" fillId="0" borderId="0" xfId="0" applyFont="1" applyAlignment="1">
      <alignment horizontal="left"/>
    </xf>
    <xf numFmtId="0" fontId="9" fillId="8" borderId="0" xfId="0" applyFont="1" applyFill="1" applyAlignment="1">
      <alignment horizontal="left" wrapText="1"/>
    </xf>
    <xf numFmtId="0" fontId="5" fillId="10" borderId="0" xfId="0" applyFont="1" applyFill="1" applyAlignment="1">
      <alignment horizontal="left" wrapText="1"/>
    </xf>
    <xf numFmtId="0" fontId="1" fillId="3" borderId="0" xfId="0" applyFont="1" applyFill="1" applyAlignment="1">
      <alignment horizontal="left" vertical="top" wrapText="1"/>
    </xf>
    <xf numFmtId="0" fontId="8" fillId="3" borderId="0" xfId="0" applyFont="1" applyFill="1" applyBorder="1" applyAlignment="1">
      <alignment horizontal="left" vertical="center" wrapText="1"/>
    </xf>
    <xf numFmtId="0" fontId="30" fillId="3" borderId="0" xfId="0" applyFont="1" applyFill="1" applyAlignment="1">
      <alignment horizontal="left" vertical="center" wrapText="1"/>
    </xf>
    <xf numFmtId="0" fontId="29" fillId="8" borderId="0" xfId="0" applyFont="1" applyFill="1" applyAlignment="1">
      <alignment horizontal="left" vertical="center" wrapText="1"/>
    </xf>
  </cellXfs>
  <cellStyles count="7">
    <cellStyle name="Comma" xfId="1" builtinId="3"/>
    <cellStyle name="Comma 2" xfId="3" xr:uid="{00000000-0005-0000-0000-000001000000}"/>
    <cellStyle name="Hyperlink" xfId="4" builtinId="8" customBuiltin="1"/>
    <cellStyle name="Normal" xfId="0" builtinId="0"/>
    <cellStyle name="Normal 2" xfId="2" xr:uid="{00000000-0005-0000-0000-000004000000}"/>
    <cellStyle name="Normal 3" xfId="6" xr:uid="{00000000-0005-0000-0000-000005000000}"/>
    <cellStyle name="Percent" xfId="5" builtinId="5"/>
  </cellStyles>
  <dxfs count="0"/>
  <tableStyles count="0" defaultTableStyle="TableStyleMedium2" defaultPivotStyle="PivotStyleMedium9"/>
  <colors>
    <mruColors>
      <color rgb="FFDDDDFF"/>
      <color rgb="FFCBD6ED"/>
      <color rgb="FFFF9933"/>
      <color rgb="FF800000"/>
      <color rgb="FFFF9966"/>
      <color rgb="FF990000"/>
      <color rgb="FFFF6600"/>
      <color rgb="FFFF5050"/>
      <color rgb="FF0000FF"/>
      <color rgb="FFEBE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Anglo">
  <a:themeElements>
    <a:clrScheme name="Custom 6">
      <a:dk1>
        <a:sysClr val="windowText" lastClr="000000"/>
      </a:dk1>
      <a:lt1>
        <a:sysClr val="window" lastClr="FFFFFF"/>
      </a:lt1>
      <a:dk2>
        <a:srgbClr val="E2D8AF"/>
      </a:dk2>
      <a:lt2>
        <a:srgbClr val="002776"/>
      </a:lt2>
      <a:accent1>
        <a:srgbClr val="0075B0"/>
      </a:accent1>
      <a:accent2>
        <a:srgbClr val="4D689F"/>
      </a:accent2>
      <a:accent3>
        <a:srgbClr val="7F93BA"/>
      </a:accent3>
      <a:accent4>
        <a:srgbClr val="3391C0"/>
      </a:accent4>
      <a:accent5>
        <a:srgbClr val="66ADD0"/>
      </a:accent5>
      <a:accent6>
        <a:srgbClr val="99C8DF"/>
      </a:accent6>
      <a:hlink>
        <a:srgbClr val="0000FF"/>
      </a:hlink>
      <a:folHlink>
        <a:srgbClr val="800080"/>
      </a:folHlink>
    </a:clrScheme>
    <a:fontScheme name="AngloAmerican">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bg2"/>
        </a:solidFill>
        <a:ln>
          <a:solidFill>
            <a:schemeClr val="bg2"/>
          </a:solidFill>
        </a:ln>
      </a:spPr>
      <a:bodyPr rtlCol="0" anchor="ct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angloamerican.com/~/media/Files/A/Anglo-American-PLC-V2/documents/communities/seat-v3-jan-15-2.pdf" TargetMode="External"/><Relationship Id="rId18" Type="http://schemas.openxmlformats.org/officeDocument/2006/relationships/hyperlink" Target="http://www.angloamerican.com/~/media/Files/A/Anglo-American-PLC-V2/documents/supplier/supply-chain-LPP-english-190314.pdf" TargetMode="External"/><Relationship Id="rId26" Type="http://schemas.openxmlformats.org/officeDocument/2006/relationships/hyperlink" Target="https://www.icmm.com/en-gb/members/member-commitments/position-statements/transparency-of-mineral-revenues-position-statement" TargetMode="External"/><Relationship Id="rId21" Type="http://schemas.openxmlformats.org/officeDocument/2006/relationships/hyperlink" Target="https://www.icmm.com/water-ps" TargetMode="External"/><Relationship Id="rId34" Type="http://schemas.openxmlformats.org/officeDocument/2006/relationships/hyperlink" Target="http://www.angloamerican.com/~/media/Files/A/Anglo-American-PLC-V2/documents/our-approach/GMC%20terms%20of%20reference.pdf" TargetMode="External"/><Relationship Id="rId7" Type="http://schemas.openxmlformats.org/officeDocument/2006/relationships/hyperlink" Target="http://www.angloamerican.com/~/media/Files/A/Anglo-American-PLC-V2/documents/approach-and-policies/safety-and-health/HIV-Aids-Policy-June-2015.pdf" TargetMode="External"/><Relationship Id="rId12" Type="http://schemas.openxmlformats.org/officeDocument/2006/relationships/hyperlink" Target="http://www.angloamerican.com/~/media/Files/A/Anglo-American-PLC-V2/documents/approach-and-policies/social/aa-social-way-singles-v2.pdf" TargetMode="External"/><Relationship Id="rId17" Type="http://schemas.openxmlformats.org/officeDocument/2006/relationships/hyperlink" Target="http://www.angloamerican.com/~/media/Files/A/Anglo-American-PLC-V2/documents/responsible-sourcing-standard-for-suppliers-november-2016.pdf" TargetMode="External"/><Relationship Id="rId25" Type="http://schemas.openxmlformats.org/officeDocument/2006/relationships/hyperlink" Target="https://www.icmm.com/en-gb/members/member-commitments/position-statements/mining-partnerships-for-development-position-statement" TargetMode="External"/><Relationship Id="rId33" Type="http://schemas.openxmlformats.org/officeDocument/2006/relationships/hyperlink" Target="http://www.angloamerican.com/~/media/Files/A/Anglo-American-PLC-V2/documents/our-approach/matters-reserved-for-the-board.pdf" TargetMode="External"/><Relationship Id="rId2" Type="http://schemas.openxmlformats.org/officeDocument/2006/relationships/hyperlink" Target="http://www.angloamerican.com/~/media/Files/A/Anglo-American-PLC-V2/documents/approach-and-policies/environment/env-per-std-vol2.pdf" TargetMode="External"/><Relationship Id="rId16" Type="http://schemas.openxmlformats.org/officeDocument/2006/relationships/hyperlink" Target="http://southafrica.angloamerican.com/about-us-in-south-africa/sponsorship.aspx" TargetMode="External"/><Relationship Id="rId20" Type="http://schemas.openxmlformats.org/officeDocument/2006/relationships/hyperlink" Target="http://www.angloamerican.com/~/media/Files/A/Anglo-American-PLC-V2/documents/approach-and-policies/environment/climate-change-position-statement-sep-2015.pdf" TargetMode="External"/><Relationship Id="rId29" Type="http://schemas.openxmlformats.org/officeDocument/2006/relationships/hyperlink" Target="http://www.angloamerican.com/~/media/Files/A/Anglo-American-PLC-V2/documents/our-approach/nomination-committee-terms-of-reference-15-february-2017.pdf" TargetMode="External"/><Relationship Id="rId1" Type="http://schemas.openxmlformats.org/officeDocument/2006/relationships/hyperlink" Target="http://www.angloamerican.com/~/media/Files/A/Anglo-American-PLC-V2/documents/approach-and-policies/safety-and-health/she-way-en.pdf" TargetMode="External"/><Relationship Id="rId6" Type="http://schemas.openxmlformats.org/officeDocument/2006/relationships/hyperlink" Target="https://eureka.angloamerican.com/servlet/JiveServlet/previewBody/27123-102-2-42962/AA_Health_A2_Poster_aw.pdf" TargetMode="External"/><Relationship Id="rId11" Type="http://schemas.openxmlformats.org/officeDocument/2006/relationships/hyperlink" Target="http://www.angloamerican.com/~/media/Files/A/Anglo-American-PLC-V2/documents/approach-and-policies/sustainability/our-code-of-conduct-english.pdf" TargetMode="External"/><Relationship Id="rId24" Type="http://schemas.openxmlformats.org/officeDocument/2006/relationships/hyperlink" Target="https://www.icmm.com/en-gb/members/member-commitments/position-statements/icmm-principles-for-climate-change-policy-design-position-statement" TargetMode="External"/><Relationship Id="rId32" Type="http://schemas.openxmlformats.org/officeDocument/2006/relationships/hyperlink" Target="http://www.angloamerican.com/~/media/Files/A/Anglo-American-PLC-V2/documents/our-approach/aa-plc-clean-arts.pdf" TargetMode="External"/><Relationship Id="rId37" Type="http://schemas.openxmlformats.org/officeDocument/2006/relationships/vmlDrawing" Target="../drawings/vmlDrawing1.vml"/><Relationship Id="rId5" Type="http://schemas.openxmlformats.org/officeDocument/2006/relationships/hyperlink" Target="https://eureka.angloamerican.com/servlet/JiveServlet/previewBody/62277-102-2-120534/SHE_Way_document_070217.2.pdf" TargetMode="External"/><Relationship Id="rId15" Type="http://schemas.openxmlformats.org/officeDocument/2006/relationships/hyperlink" Target="http://www.angloamerican.com/~/media/Files/A/Anglo-American-PLC-V2/documents/approach-and-policies/social/hr-policy-document-english.pdf" TargetMode="External"/><Relationship Id="rId23" Type="http://schemas.openxmlformats.org/officeDocument/2006/relationships/hyperlink" Target="https://www.icmm.com/en-gb/members/member-commitments/position-statements/indigenous-peoples-and-mining-position-statement" TargetMode="External"/><Relationship Id="rId28" Type="http://schemas.openxmlformats.org/officeDocument/2006/relationships/hyperlink" Target="http://www.angloamerican.com/~/media/Files/A/Anglo-American-PLC-V2/documents/our-approach/audit-committee-terms-of-reference.pdf" TargetMode="External"/><Relationship Id="rId36" Type="http://schemas.openxmlformats.org/officeDocument/2006/relationships/printerSettings" Target="../printerSettings/printerSettings1.bin"/><Relationship Id="rId10" Type="http://schemas.openxmlformats.org/officeDocument/2006/relationships/hyperlink" Target="http://www.angloamerican.com/~/media/Files/A/Anglo-American-PLC-V2/documents/approach-and-policies/social/businessintegritypolicy-may2014-english.pdf" TargetMode="External"/><Relationship Id="rId19" Type="http://schemas.openxmlformats.org/officeDocument/2006/relationships/hyperlink" Target="http://www.angloamerican.com/~/media/Files/A/Anglo-American-PLC-V2/documents/approach-and-policies/sustainability/sd-supplychainpolicy-english.pdf" TargetMode="External"/><Relationship Id="rId31" Type="http://schemas.openxmlformats.org/officeDocument/2006/relationships/hyperlink" Target="http://www.angloamerican.com/~/media/Files/A/Anglo-American-PLC-V2/documents/our-approach/terms-of-reference-sustainability-committee.pdf" TargetMode="External"/><Relationship Id="rId4" Type="http://schemas.openxmlformats.org/officeDocument/2006/relationships/hyperlink" Target="http://www.angloamerican.com/~/media/Files/A/Anglo-American-PLC-V2/documents/approach-and-policies/environment/water-policy-2011.pdf" TargetMode="External"/><Relationship Id="rId9" Type="http://schemas.openxmlformats.org/officeDocument/2006/relationships/hyperlink" Target="http://www.angloamerican.com/~/media/Files/A/Anglo-American-PLC-V2/documents/approach-and-policies/safety-and-health/fatal-risk-standards.pdf" TargetMode="External"/><Relationship Id="rId14" Type="http://schemas.openxmlformats.org/officeDocument/2006/relationships/hyperlink" Target="http://www.angloamerican.com/~/media/Files/A/Anglo-American-PLC-V2/documents/approach-and-policies/social/security-human-rights-voluntary-principles-2015.pdf" TargetMode="External"/><Relationship Id="rId22" Type="http://schemas.openxmlformats.org/officeDocument/2006/relationships/hyperlink" Target="https://www.icmm.com/tailings-ps" TargetMode="External"/><Relationship Id="rId27" Type="http://schemas.openxmlformats.org/officeDocument/2006/relationships/hyperlink" Target="https://www.icmm.com/en-gb/members/member-commitments/position-statements/mining-and-protected-areas-position-statement" TargetMode="External"/><Relationship Id="rId30" Type="http://schemas.openxmlformats.org/officeDocument/2006/relationships/hyperlink" Target="http://www.angloamerican.com/~/media/Files/A/Anglo-American-PLC-V2/documents/our-approach/remuneration-committee-terms-of-reference-15-february-2017.pdf" TargetMode="External"/><Relationship Id="rId35" Type="http://schemas.openxmlformats.org/officeDocument/2006/relationships/hyperlink" Target="https://www.speak-up-site.com/" TargetMode="External"/><Relationship Id="rId8" Type="http://schemas.openxmlformats.org/officeDocument/2006/relationships/hyperlink" Target="http://www.angloamerican.com/~/media/Files/A/Anglo-American-PLC-V2/documents/approach-and-policies/safety-and-health/safety-golden-rules.pdf" TargetMode="External"/><Relationship Id="rId3" Type="http://schemas.openxmlformats.org/officeDocument/2006/relationships/hyperlink" Target="http://www.angloamerican.com/~/media/Files/A/Anglo-American-PLC-V2/documents/approach-and-policies/environment/climate-change-policy-2011.pdf" TargetMode="External"/></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3" Type="http://schemas.openxmlformats.org/officeDocument/2006/relationships/hyperlink" Target="http://www.angloamerican.com/~/media/Files/A/Anglo-American-PLC-V2/report-builder-2014/annual-report/aa-ar14-interactive-final.pdf" TargetMode="External"/><Relationship Id="rId18" Type="http://schemas.openxmlformats.org/officeDocument/2006/relationships/hyperlink" Target="http://www.angloamerican.com/~/media/Files/A/Anglo-American-PLC-V2/investors/a-reports/2015rep/transformation-report-2014.pdf" TargetMode="External"/><Relationship Id="rId26" Type="http://schemas.openxmlformats.org/officeDocument/2006/relationships/hyperlink" Target="http://www.angloamericanplatinum.com/~/media/Files/A/Anglo-American-Platinum/annual-reports/anglo-american-platinum-ar-2013.pdf" TargetMode="External"/><Relationship Id="rId39" Type="http://schemas.openxmlformats.org/officeDocument/2006/relationships/hyperlink" Target="http://www.angloamerican.com/~/media/Files/A/Anglo-American-PLC-V2/documents/aa-sdreport-2015.pdf" TargetMode="External"/><Relationship Id="rId21" Type="http://schemas.openxmlformats.org/officeDocument/2006/relationships/hyperlink" Target="http://www.angloamericankumba.com/~/media/Files/A/Anglo-American-Kumba/reporting-center-2017/integrated-report/kumba-annual-report-2016.pdf" TargetMode="External"/><Relationship Id="rId34" Type="http://schemas.openxmlformats.org/officeDocument/2006/relationships/hyperlink" Target="http://www.debeersgroup.com/en/reports/impact.html" TargetMode="External"/><Relationship Id="rId42" Type="http://schemas.openxmlformats.org/officeDocument/2006/relationships/hyperlink" Target="https://www.cdp.net/en/responses" TargetMode="External"/><Relationship Id="rId47" Type="http://schemas.openxmlformats.org/officeDocument/2006/relationships/hyperlink" Target="http://www.angloamerican.com/~/media/Files/A/Anglo-American-PLC-V2/documents/approach-and-policies/sustainability/performance/Anglo-American-climate-change-response-2016.pdf" TargetMode="External"/><Relationship Id="rId50" Type="http://schemas.openxmlformats.org/officeDocument/2006/relationships/hyperlink" Target="http://www.angloamerican.com/~/media/Files/A/Anglo-American-PLC-V2/documents/approach-and-policies/sustainability/performance/Anglo-American-water-response-2016.pdf" TargetMode="External"/><Relationship Id="rId55" Type="http://schemas.openxmlformats.org/officeDocument/2006/relationships/printerSettings" Target="../printerSettings/printerSettings2.bin"/><Relationship Id="rId7" Type="http://schemas.openxmlformats.org/officeDocument/2006/relationships/hyperlink" Target="http://www.angloamerican.com/~/media/Files/A/Anglo-American-PLC-V2/documents/aa-ar-15.pdf" TargetMode="External"/><Relationship Id="rId2" Type="http://schemas.openxmlformats.org/officeDocument/2006/relationships/hyperlink" Target="http://southafrica.angloamerican.com/~/media/Files/A/Anglo-American-South-Africa-V2/documents/tax-and-economic-contribution-report-interactice-2015-v2.pdf" TargetMode="External"/><Relationship Id="rId16" Type="http://schemas.openxmlformats.org/officeDocument/2006/relationships/hyperlink" Target="http://www.angloamerican.com/~/media/Files/A/Anglo-American-PLC-V2/report-builder-2014/anglo-american-platinum-integrated-annual-report-2014.pdf" TargetMode="External"/><Relationship Id="rId29" Type="http://schemas.openxmlformats.org/officeDocument/2006/relationships/hyperlink" Target="http://www.debeersgroup.com/en/reports/library.html" TargetMode="External"/><Relationship Id="rId11" Type="http://schemas.openxmlformats.org/officeDocument/2006/relationships/hyperlink" Target="http://www.angloamerican.com/~/media/Files/A/Anglo-American-PLC-V2/documents/kumba-annual-report-2015.pdf" TargetMode="External"/><Relationship Id="rId24" Type="http://schemas.openxmlformats.org/officeDocument/2006/relationships/hyperlink" Target="http://www.angloamericankumba.com/~/media/Files/A/Anglo-American-Kumba/documents/sustainability-report.pdf" TargetMode="External"/><Relationship Id="rId32" Type="http://schemas.openxmlformats.org/officeDocument/2006/relationships/hyperlink" Target="http://www.angloamerican.com/~/media/Files/A/Anglo-American-PLC-V2/documents/annual-updates-2018/aa-annual-report-2017.pdf" TargetMode="External"/><Relationship Id="rId37" Type="http://schemas.openxmlformats.org/officeDocument/2006/relationships/hyperlink" Target="http://www.angloamerican.com/~/media/Files/A/Anglo-American-PLC-V2/documents/annual-updates-2018/aa-sustainability-report-2017.pdf" TargetMode="External"/><Relationship Id="rId40" Type="http://schemas.openxmlformats.org/officeDocument/2006/relationships/hyperlink" Target="http://www.angloamerican.com/~/media/Files/A/Anglo-American-PLC-V2/report-builder-2014/sdr/sdr14-interactive-version.pdf" TargetMode="External"/><Relationship Id="rId45" Type="http://schemas.openxmlformats.org/officeDocument/2006/relationships/hyperlink" Target="https://www.cdp.net/en/responses" TargetMode="External"/><Relationship Id="rId53" Type="http://schemas.openxmlformats.org/officeDocument/2006/relationships/hyperlink" Target="http://www.angloamericankumba.com/~/media/Files/A/Anglo-American-Kumba/annual-report-2018/kumba-integrated-report-2017.pdfhttp:/www.angloamericankumba.com/~/media/Files/A/Anglo-American-Kumba/annual-report-2018/kumba-integrated-report-2017.pdf" TargetMode="External"/><Relationship Id="rId5" Type="http://schemas.openxmlformats.org/officeDocument/2006/relationships/hyperlink" Target="http://www.angloamerican.com/~/media/Files/A/Anglo-American-PLC-V2/documents/climate-change-supplement.pdf" TargetMode="External"/><Relationship Id="rId10" Type="http://schemas.openxmlformats.org/officeDocument/2006/relationships/hyperlink" Target="http://www.angloamerican.com/~/media/Files/A/Anglo-American-PLC-V2/documents/1-0-amplats-sd-2015-final.pdf" TargetMode="External"/><Relationship Id="rId19" Type="http://schemas.openxmlformats.org/officeDocument/2006/relationships/hyperlink" Target="http://www.angloamerican.com/~/media/Files/A/Anglo-American-PLC-V2/investors/reports/annual-report2013.pdf" TargetMode="External"/><Relationship Id="rId31" Type="http://schemas.openxmlformats.org/officeDocument/2006/relationships/hyperlink" Target="http://www.debeersgroup.com/en/reports/library.html" TargetMode="External"/><Relationship Id="rId44" Type="http://schemas.openxmlformats.org/officeDocument/2006/relationships/hyperlink" Target="http://www.angloamerican.com/~/media/Files/A/Anglo-American-PLC-V2/documents/approach-and-policies/sustainability/performance/Anglo-American-climate-change-response-2017.pdf" TargetMode="External"/><Relationship Id="rId52" Type="http://schemas.openxmlformats.org/officeDocument/2006/relationships/hyperlink" Target="http://www.angloamerican.com/~/media/Files/A/Anglo-American-PLC-V2/documents/annual-updates-2018/tax-and-economic-contribution-report-2017.pdf" TargetMode="External"/><Relationship Id="rId4" Type="http://schemas.openxmlformats.org/officeDocument/2006/relationships/hyperlink" Target="http://www.angloamerican.com/~/media/Files/A/Anglo-American-PLC-V2/documents/annual-reporting-2016/downloads/annual-report-2016-interactive-v2.pdf" TargetMode="External"/><Relationship Id="rId9" Type="http://schemas.openxmlformats.org/officeDocument/2006/relationships/hyperlink" Target="http://www.angloamerican.com/~/media/Files/A/Anglo-American-PLC-V2/documents/2015-integrated-report-final-v2.PDF" TargetMode="External"/><Relationship Id="rId14" Type="http://schemas.openxmlformats.org/officeDocument/2006/relationships/hyperlink" Target="http://www.angloamerican.com/~/media/Files/A/Anglo-American-PLC-V2/report-builder-2014/kumba-iron-ore-integrated-report%202014.pdf" TargetMode="External"/><Relationship Id="rId22" Type="http://schemas.openxmlformats.org/officeDocument/2006/relationships/hyperlink" Target="http://www.angloamericankumba.com/~/media/Files/A/Anglo-American-Kumba/reporting-center-2017/sustainability-report/sustainability-report-2016.PDF" TargetMode="External"/><Relationship Id="rId27" Type="http://schemas.openxmlformats.org/officeDocument/2006/relationships/hyperlink" Target="http://www.angloamericanplatinum.com/~/media/Files/A/Anglo-American-Platinum/annual-reports/anglo-american-platinum-sd-report-2013.pdf" TargetMode="External"/><Relationship Id="rId30" Type="http://schemas.openxmlformats.org/officeDocument/2006/relationships/hyperlink" Target="http://www.debeersgroup.com/en/reports/library.html" TargetMode="External"/><Relationship Id="rId35" Type="http://schemas.openxmlformats.org/officeDocument/2006/relationships/hyperlink" Target="http://www.angloamericanplatinum.com/~/media/Files/A/Anglo-American-Platinum/annual-report-2017/supplementary-report-2017.pdf" TargetMode="External"/><Relationship Id="rId43" Type="http://schemas.openxmlformats.org/officeDocument/2006/relationships/hyperlink" Target="https://www.cdp.net/en/responses" TargetMode="External"/><Relationship Id="rId48" Type="http://schemas.openxmlformats.org/officeDocument/2006/relationships/hyperlink" Target="http://www.angloamerican.com/~/media/Files/A/Anglo-American-PLC-V2/documents/approach-and-policies/sustainability/performance/Anglo-American-climate-change-response-2015.pdf" TargetMode="External"/><Relationship Id="rId56" Type="http://schemas.openxmlformats.org/officeDocument/2006/relationships/vmlDrawing" Target="../drawings/vmlDrawing2.vml"/><Relationship Id="rId8" Type="http://schemas.openxmlformats.org/officeDocument/2006/relationships/hyperlink" Target="http://www.angloamerican.com/~/media/Files/A/Anglo-American-PLC-V2/documents/Transformation-report-2015.pdf" TargetMode="External"/><Relationship Id="rId51" Type="http://schemas.openxmlformats.org/officeDocument/2006/relationships/hyperlink" Target="http://www.angloamerican.com/~/media/Files/A/Anglo-American-PLC-V2/documents/approach-and-policies/sustainability/performance/Anglo-American-water-response-2015.pdf" TargetMode="External"/><Relationship Id="rId3" Type="http://schemas.openxmlformats.org/officeDocument/2006/relationships/hyperlink" Target="http://www.angloamerican.com/~/media/Files/A/Anglo-American-PLC-V2/investors/tax/anglo-tax-report-web.pdf" TargetMode="External"/><Relationship Id="rId12" Type="http://schemas.openxmlformats.org/officeDocument/2006/relationships/hyperlink" Target="http://www.angloamerican.com/~/media/Files/A/Anglo-American-PLC-V2/documents/kumba-sustainability-report-2015.pdf" TargetMode="External"/><Relationship Id="rId17" Type="http://schemas.openxmlformats.org/officeDocument/2006/relationships/hyperlink" Target="http://www.angloamerican.com/~/media/Files/A/Anglo-American-PLC-V2/report-builder-2014/anglo-american-platinum-sustainable-development-report-2014.pdf" TargetMode="External"/><Relationship Id="rId25" Type="http://schemas.openxmlformats.org/officeDocument/2006/relationships/hyperlink" Target="http://www.angloamericanplatinum.com/~/media/Files/A/Anglo-American-Platinum/annual-report-2016/integrated-report-2016.pdf" TargetMode="External"/><Relationship Id="rId33" Type="http://schemas.openxmlformats.org/officeDocument/2006/relationships/hyperlink" Target="http://www.angloamerican.com/~/media/Files/A/Anglo-American-PLC-V2/documents/annual-updates-2018/aa-annual-report-2017.pdf" TargetMode="External"/><Relationship Id="rId38" Type="http://schemas.openxmlformats.org/officeDocument/2006/relationships/hyperlink" Target="http://www.angloamerican.com/~/media/Files/A/Anglo-American-PLC-V2/documents/annual-reporting-2016/downloads/2016-sustainability-report.pdf" TargetMode="External"/><Relationship Id="rId46" Type="http://schemas.openxmlformats.org/officeDocument/2006/relationships/hyperlink" Target="https://www.cdp.net/en/responses" TargetMode="External"/><Relationship Id="rId20" Type="http://schemas.openxmlformats.org/officeDocument/2006/relationships/hyperlink" Target="http://www.angloamerican.com/~/media/Files/A/Anglo-American-PLC-V2/investors/a-reports/transformation-report-2013.pdf" TargetMode="External"/><Relationship Id="rId41" Type="http://schemas.openxmlformats.org/officeDocument/2006/relationships/hyperlink" Target="http://www.angloamerican.com/~/media/Files/A/Anglo-American-PLC-V2/investors/reports/aa-sdr-2803.pdf" TargetMode="External"/><Relationship Id="rId54" Type="http://schemas.openxmlformats.org/officeDocument/2006/relationships/hyperlink" Target="http://www.angloamericankumba.com/~/media/Files/A/Anglo-American-Kumba/annual-report-2018/kumba-sustainability-report-2017.pdf" TargetMode="External"/><Relationship Id="rId1" Type="http://schemas.openxmlformats.org/officeDocument/2006/relationships/hyperlink" Target="http://www.angloamerican.com/~/media/Files/A/Anglo-American-PLC-V2/documents/annual-reporting-2016/downloads/anglo-american-tax-report-2016-int.pdf3" TargetMode="External"/><Relationship Id="rId6" Type="http://schemas.openxmlformats.org/officeDocument/2006/relationships/hyperlink" Target="http://www.angloamerican.com/~/media/Files/A/Anglo-American-PLC-V2/documents/transformation-full-report.pdf" TargetMode="External"/><Relationship Id="rId15" Type="http://schemas.openxmlformats.org/officeDocument/2006/relationships/hyperlink" Target="http://www.angloamerican.com/~/media/Files/A/Anglo-American-PLC-V2/report-builder-2014/kumba-SD-2014_ES202_Mar27_LR-Final.pdf" TargetMode="External"/><Relationship Id="rId23" Type="http://schemas.openxmlformats.org/officeDocument/2006/relationships/hyperlink" Target="http://www.angloamericankumba.com/~/media/Files/A/Anglo-American-Kumba/documents/integrated-report.pdf" TargetMode="External"/><Relationship Id="rId28" Type="http://schemas.openxmlformats.org/officeDocument/2006/relationships/hyperlink" Target="http://www.debeersgroup.com/en/reports/library.html" TargetMode="External"/><Relationship Id="rId36" Type="http://schemas.openxmlformats.org/officeDocument/2006/relationships/hyperlink" Target="http://www.angloamericanplatinum.com/investors/annual-reporting/reports-archive/2017.aspx" TargetMode="External"/><Relationship Id="rId49" Type="http://schemas.openxmlformats.org/officeDocument/2006/relationships/hyperlink" Target="http://www.angloamerican.com/~/media/Files/A/Anglo-American-PLC-V2/documents/approach-and-policies/sustainability/performance/Anglo-American-water-response-2017.pdf"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D58"/>
  <sheetViews>
    <sheetView tabSelected="1" view="pageBreakPreview" zoomScaleNormal="85" zoomScaleSheetLayoutView="100" zoomScalePageLayoutView="80" workbookViewId="0">
      <selection sqref="A1:XFD1"/>
    </sheetView>
  </sheetViews>
  <sheetFormatPr defaultColWidth="9" defaultRowHeight="12.75" x14ac:dyDescent="0.2"/>
  <cols>
    <col min="1" max="1" width="46.875" style="282" bestFit="1" customWidth="1"/>
    <col min="2" max="2" width="16.125" style="310" customWidth="1"/>
    <col min="3" max="3" width="10" style="286" customWidth="1"/>
    <col min="4" max="16384" width="9" style="282"/>
  </cols>
  <sheetData>
    <row r="1" spans="1:4" s="298" customFormat="1" ht="31.5" customHeight="1" x14ac:dyDescent="0.2">
      <c r="A1" s="346" t="s">
        <v>380</v>
      </c>
      <c r="B1" s="346"/>
      <c r="C1" s="296"/>
      <c r="D1" s="297"/>
    </row>
    <row r="2" spans="1:4" s="281" customFormat="1" ht="15" x14ac:dyDescent="0.2">
      <c r="A2" s="295"/>
      <c r="B2" s="301"/>
      <c r="C2" s="171"/>
      <c r="D2" s="170"/>
    </row>
    <row r="3" spans="1:4" ht="15" customHeight="1" x14ac:dyDescent="0.2">
      <c r="A3" s="289" t="s">
        <v>382</v>
      </c>
      <c r="B3" s="302"/>
      <c r="C3" s="171"/>
      <c r="D3" s="170"/>
    </row>
    <row r="4" spans="1:4" ht="15" customHeight="1" x14ac:dyDescent="0.2">
      <c r="A4" s="292" t="s">
        <v>237</v>
      </c>
      <c r="B4" s="304" t="s">
        <v>363</v>
      </c>
      <c r="C4" s="283"/>
      <c r="D4" s="249"/>
    </row>
    <row r="5" spans="1:4" ht="15" customHeight="1" x14ac:dyDescent="0.2">
      <c r="A5" s="292" t="s">
        <v>233</v>
      </c>
      <c r="B5" s="304" t="s">
        <v>363</v>
      </c>
      <c r="C5" s="283"/>
      <c r="D5" s="249"/>
    </row>
    <row r="6" spans="1:4" ht="15" customHeight="1" x14ac:dyDescent="0.2">
      <c r="A6" s="239" t="s">
        <v>385</v>
      </c>
      <c r="B6" s="307" t="s">
        <v>363</v>
      </c>
      <c r="C6" s="171"/>
      <c r="D6" s="170"/>
    </row>
    <row r="7" spans="1:4" s="249" customFormat="1" ht="15" customHeight="1" x14ac:dyDescent="0.2">
      <c r="A7" s="290"/>
      <c r="B7" s="303"/>
      <c r="C7" s="171"/>
      <c r="D7" s="170"/>
    </row>
    <row r="8" spans="1:4" ht="15" customHeight="1" x14ac:dyDescent="0.2">
      <c r="A8" s="289" t="s">
        <v>247</v>
      </c>
      <c r="B8" s="302"/>
      <c r="C8" s="171"/>
      <c r="D8" s="170"/>
    </row>
    <row r="9" spans="1:4" s="249" customFormat="1" ht="15" customHeight="1" x14ac:dyDescent="0.2">
      <c r="A9" s="290"/>
      <c r="B9" s="303"/>
      <c r="C9" s="171"/>
      <c r="D9" s="170"/>
    </row>
    <row r="10" spans="1:4" ht="15" customHeight="1" x14ac:dyDescent="0.2">
      <c r="A10" s="291" t="s">
        <v>334</v>
      </c>
      <c r="B10" s="304" t="s">
        <v>363</v>
      </c>
      <c r="C10" s="283"/>
      <c r="D10" s="169"/>
    </row>
    <row r="11" spans="1:4" ht="15" customHeight="1" x14ac:dyDescent="0.2">
      <c r="A11" s="292" t="s">
        <v>362</v>
      </c>
      <c r="B11" s="304" t="s">
        <v>363</v>
      </c>
      <c r="C11" s="283"/>
      <c r="D11" s="169"/>
    </row>
    <row r="12" spans="1:4" ht="15" customHeight="1" x14ac:dyDescent="0.2">
      <c r="A12" s="292" t="s">
        <v>216</v>
      </c>
      <c r="B12" s="304" t="s">
        <v>363</v>
      </c>
      <c r="C12" s="283"/>
      <c r="D12" s="169"/>
    </row>
    <row r="13" spans="1:4" ht="15" customHeight="1" x14ac:dyDescent="0.2">
      <c r="A13" s="292" t="s">
        <v>217</v>
      </c>
      <c r="B13" s="304" t="s">
        <v>363</v>
      </c>
      <c r="C13" s="283"/>
      <c r="D13" s="169"/>
    </row>
    <row r="14" spans="1:4" ht="15" customHeight="1" x14ac:dyDescent="0.2">
      <c r="A14" s="292"/>
      <c r="B14" s="305"/>
      <c r="C14" s="283"/>
      <c r="D14" s="169"/>
    </row>
    <row r="15" spans="1:4" ht="15" customHeight="1" x14ac:dyDescent="0.2">
      <c r="A15" s="289" t="s">
        <v>383</v>
      </c>
      <c r="B15" s="302"/>
      <c r="C15" s="171"/>
      <c r="D15" s="170"/>
    </row>
    <row r="16" spans="1:4" s="285" customFormat="1" ht="15" customHeight="1" x14ac:dyDescent="0.2">
      <c r="A16" s="293"/>
      <c r="B16" s="303"/>
      <c r="C16" s="171"/>
      <c r="D16" s="170"/>
    </row>
    <row r="17" spans="1:4" s="285" customFormat="1" ht="15" customHeight="1" x14ac:dyDescent="0.2">
      <c r="A17" s="292" t="s">
        <v>334</v>
      </c>
      <c r="B17" s="304" t="s">
        <v>363</v>
      </c>
      <c r="C17" s="171"/>
      <c r="D17" s="170"/>
    </row>
    <row r="18" spans="1:4" ht="15" customHeight="1" x14ac:dyDescent="0.2">
      <c r="A18" s="292" t="s">
        <v>242</v>
      </c>
      <c r="B18" s="304" t="s">
        <v>363</v>
      </c>
      <c r="C18" s="283"/>
      <c r="D18" s="249"/>
    </row>
    <row r="19" spans="1:4" ht="15" customHeight="1" x14ac:dyDescent="0.2">
      <c r="A19" s="292" t="s">
        <v>230</v>
      </c>
      <c r="B19" s="304" t="s">
        <v>363</v>
      </c>
      <c r="C19" s="283"/>
      <c r="D19" s="249"/>
    </row>
    <row r="20" spans="1:4" ht="15" customHeight="1" x14ac:dyDescent="0.2">
      <c r="A20" s="292" t="s">
        <v>231</v>
      </c>
      <c r="B20" s="304" t="s">
        <v>363</v>
      </c>
      <c r="C20" s="283"/>
      <c r="D20" s="249"/>
    </row>
    <row r="21" spans="1:4" ht="15" customHeight="1" x14ac:dyDescent="0.2">
      <c r="A21" s="292" t="s">
        <v>232</v>
      </c>
      <c r="B21" s="304" t="s">
        <v>363</v>
      </c>
      <c r="C21" s="283"/>
      <c r="D21" s="249"/>
    </row>
    <row r="22" spans="1:4" ht="15" customHeight="1" x14ac:dyDescent="0.2">
      <c r="A22" s="294"/>
      <c r="B22" s="301"/>
      <c r="C22" s="171"/>
      <c r="D22" s="170"/>
    </row>
    <row r="23" spans="1:4" s="249" customFormat="1" ht="15" customHeight="1" x14ac:dyDescent="0.2">
      <c r="A23" s="289" t="s">
        <v>381</v>
      </c>
      <c r="B23" s="302"/>
      <c r="C23" s="171"/>
      <c r="D23" s="170"/>
    </row>
    <row r="24" spans="1:4" ht="15" customHeight="1" x14ac:dyDescent="0.2">
      <c r="A24" s="306"/>
      <c r="B24" s="308"/>
    </row>
    <row r="25" spans="1:4" ht="15" customHeight="1" x14ac:dyDescent="0.2">
      <c r="A25" s="292" t="s">
        <v>218</v>
      </c>
      <c r="B25" s="304" t="s">
        <v>363</v>
      </c>
      <c r="C25" s="283"/>
      <c r="D25" s="249"/>
    </row>
    <row r="26" spans="1:4" ht="15" customHeight="1" x14ac:dyDescent="0.2">
      <c r="A26" s="292" t="s">
        <v>234</v>
      </c>
      <c r="B26" s="304" t="s">
        <v>363</v>
      </c>
      <c r="C26" s="283"/>
      <c r="D26" s="249"/>
    </row>
    <row r="27" spans="1:4" ht="15" customHeight="1" x14ac:dyDescent="0.2">
      <c r="A27" s="292" t="s">
        <v>235</v>
      </c>
      <c r="B27" s="304" t="s">
        <v>363</v>
      </c>
      <c r="C27" s="283"/>
      <c r="D27" s="249"/>
    </row>
    <row r="28" spans="1:4" ht="15" customHeight="1" x14ac:dyDescent="0.2">
      <c r="A28" s="292" t="s">
        <v>236</v>
      </c>
      <c r="B28" s="304" t="s">
        <v>363</v>
      </c>
      <c r="C28" s="283"/>
      <c r="D28" s="249"/>
    </row>
    <row r="29" spans="1:4" ht="15" customHeight="1" x14ac:dyDescent="0.2">
      <c r="A29" s="292" t="s">
        <v>238</v>
      </c>
      <c r="B29" s="304" t="s">
        <v>363</v>
      </c>
      <c r="C29" s="283"/>
      <c r="D29" s="249"/>
    </row>
    <row r="30" spans="1:4" ht="15" customHeight="1" x14ac:dyDescent="0.2">
      <c r="A30" s="292"/>
      <c r="B30" s="305"/>
      <c r="C30" s="283"/>
      <c r="D30" s="249"/>
    </row>
    <row r="31" spans="1:4" ht="15" customHeight="1" x14ac:dyDescent="0.2">
      <c r="A31" s="289" t="s">
        <v>384</v>
      </c>
      <c r="B31" s="302"/>
      <c r="C31" s="283"/>
      <c r="D31" s="249"/>
    </row>
    <row r="32" spans="1:4" ht="15" customHeight="1" x14ac:dyDescent="0.2">
      <c r="A32" s="293"/>
      <c r="B32" s="303"/>
      <c r="C32" s="283"/>
      <c r="D32" s="249"/>
    </row>
    <row r="33" spans="1:4" ht="15" customHeight="1" x14ac:dyDescent="0.2">
      <c r="A33" s="292" t="s">
        <v>239</v>
      </c>
      <c r="B33" s="304" t="s">
        <v>363</v>
      </c>
      <c r="C33" s="283"/>
      <c r="D33" s="249"/>
    </row>
    <row r="34" spans="1:4" ht="15" customHeight="1" x14ac:dyDescent="0.2">
      <c r="A34" s="292" t="s">
        <v>240</v>
      </c>
      <c r="B34" s="304" t="s">
        <v>363</v>
      </c>
      <c r="C34" s="171"/>
      <c r="D34" s="249"/>
    </row>
    <row r="35" spans="1:4" s="249" customFormat="1" ht="15" customHeight="1" x14ac:dyDescent="0.2">
      <c r="A35" s="292" t="s">
        <v>241</v>
      </c>
      <c r="B35" s="304" t="s">
        <v>363</v>
      </c>
      <c r="C35" s="171"/>
    </row>
    <row r="36" spans="1:4" ht="15" customHeight="1" x14ac:dyDescent="0.2">
      <c r="A36" s="292"/>
      <c r="B36" s="305"/>
      <c r="C36" s="283"/>
      <c r="D36" s="249"/>
    </row>
    <row r="37" spans="1:4" ht="15" customHeight="1" x14ac:dyDescent="0.2">
      <c r="A37" s="289" t="s">
        <v>373</v>
      </c>
      <c r="B37" s="302"/>
      <c r="C37" s="283"/>
    </row>
    <row r="38" spans="1:4" ht="15" customHeight="1" x14ac:dyDescent="0.2">
      <c r="A38" s="293"/>
      <c r="B38" s="303"/>
      <c r="C38" s="283"/>
    </row>
    <row r="39" spans="1:4" ht="15" customHeight="1" x14ac:dyDescent="0.2">
      <c r="A39" s="292" t="s">
        <v>374</v>
      </c>
      <c r="B39" s="304" t="s">
        <v>363</v>
      </c>
    </row>
    <row r="40" spans="1:4" ht="15" customHeight="1" x14ac:dyDescent="0.2">
      <c r="A40" s="292" t="s">
        <v>375</v>
      </c>
      <c r="B40" s="304" t="s">
        <v>363</v>
      </c>
      <c r="C40" s="170"/>
    </row>
    <row r="41" spans="1:4" s="249" customFormat="1" ht="15" customHeight="1" x14ac:dyDescent="0.2">
      <c r="A41" s="292" t="s">
        <v>376</v>
      </c>
      <c r="B41" s="304" t="s">
        <v>363</v>
      </c>
      <c r="C41" s="170"/>
    </row>
    <row r="42" spans="1:4" ht="15" customHeight="1" x14ac:dyDescent="0.2">
      <c r="A42" s="292" t="s">
        <v>377</v>
      </c>
      <c r="B42" s="304" t="s">
        <v>363</v>
      </c>
    </row>
    <row r="43" spans="1:4" ht="15" customHeight="1" x14ac:dyDescent="0.2">
      <c r="A43" s="292" t="s">
        <v>378</v>
      </c>
      <c r="B43" s="304" t="s">
        <v>363</v>
      </c>
    </row>
    <row r="44" spans="1:4" ht="15" customHeight="1" x14ac:dyDescent="0.2">
      <c r="A44" s="292" t="s">
        <v>248</v>
      </c>
      <c r="B44" s="304" t="s">
        <v>363</v>
      </c>
    </row>
    <row r="45" spans="1:4" ht="15" customHeight="1" x14ac:dyDescent="0.2">
      <c r="A45" s="292" t="s">
        <v>379</v>
      </c>
      <c r="B45" s="304" t="s">
        <v>363</v>
      </c>
    </row>
    <row r="46" spans="1:4" ht="15" customHeight="1" x14ac:dyDescent="0.2">
      <c r="A46" s="292"/>
      <c r="B46" s="304"/>
    </row>
    <row r="47" spans="1:4" ht="15" customHeight="1" x14ac:dyDescent="0.2">
      <c r="A47" s="289" t="s">
        <v>364</v>
      </c>
      <c r="B47" s="302"/>
      <c r="C47" s="283"/>
      <c r="D47" s="249"/>
    </row>
    <row r="48" spans="1:4" s="280" customFormat="1" ht="15" customHeight="1" x14ac:dyDescent="0.2">
      <c r="A48" s="293"/>
      <c r="B48" s="303"/>
      <c r="C48" s="171"/>
      <c r="D48" s="170"/>
    </row>
    <row r="49" spans="1:4" s="281" customFormat="1" ht="15" customHeight="1" x14ac:dyDescent="0.2">
      <c r="A49" s="292" t="s">
        <v>365</v>
      </c>
      <c r="B49" s="304" t="s">
        <v>363</v>
      </c>
      <c r="C49" s="171"/>
      <c r="D49" s="170"/>
    </row>
    <row r="50" spans="1:4" s="280" customFormat="1" ht="15" customHeight="1" x14ac:dyDescent="0.2">
      <c r="A50" s="292" t="s">
        <v>366</v>
      </c>
      <c r="B50" s="304" t="s">
        <v>363</v>
      </c>
      <c r="C50" s="171"/>
      <c r="D50" s="170"/>
    </row>
    <row r="51" spans="1:4" s="281" customFormat="1" ht="15" customHeight="1" x14ac:dyDescent="0.2">
      <c r="A51" s="292" t="s">
        <v>367</v>
      </c>
      <c r="B51" s="304" t="s">
        <v>363</v>
      </c>
      <c r="C51" s="171"/>
      <c r="D51" s="170"/>
    </row>
    <row r="52" spans="1:4" ht="15" customHeight="1" x14ac:dyDescent="0.2">
      <c r="A52" s="292" t="s">
        <v>368</v>
      </c>
      <c r="B52" s="304" t="s">
        <v>363</v>
      </c>
      <c r="C52" s="283"/>
      <c r="D52" s="249"/>
    </row>
    <row r="53" spans="1:4" ht="15" customHeight="1" x14ac:dyDescent="0.2">
      <c r="A53" s="292" t="s">
        <v>369</v>
      </c>
      <c r="B53" s="304" t="s">
        <v>363</v>
      </c>
      <c r="C53" s="283"/>
    </row>
    <row r="54" spans="1:4" ht="15" customHeight="1" x14ac:dyDescent="0.2">
      <c r="A54" s="292" t="s">
        <v>370</v>
      </c>
      <c r="B54" s="304" t="s">
        <v>363</v>
      </c>
      <c r="C54" s="283"/>
    </row>
    <row r="55" spans="1:4" ht="15" customHeight="1" x14ac:dyDescent="0.2">
      <c r="A55" s="292" t="s">
        <v>371</v>
      </c>
      <c r="B55" s="304" t="s">
        <v>363</v>
      </c>
      <c r="C55" s="283"/>
    </row>
    <row r="56" spans="1:4" ht="15" customHeight="1" x14ac:dyDescent="0.2">
      <c r="A56" s="292" t="s">
        <v>372</v>
      </c>
      <c r="B56" s="304" t="s">
        <v>363</v>
      </c>
      <c r="C56" s="283"/>
    </row>
    <row r="57" spans="1:4" ht="15" customHeight="1" x14ac:dyDescent="0.25">
      <c r="A57" s="300"/>
      <c r="B57" s="301"/>
      <c r="C57" s="283"/>
    </row>
    <row r="58" spans="1:4" x14ac:dyDescent="0.2">
      <c r="A58" s="287"/>
      <c r="B58" s="309"/>
    </row>
  </sheetData>
  <mergeCells count="1">
    <mergeCell ref="A1:B1"/>
  </mergeCells>
  <hyperlinks>
    <hyperlink ref="B10" r:id="rId1" display="http://www.angloamerican.com/~/media/Files/A/Anglo-American-PLC-V2/documents/approach-and-policies/safety-and-health/she-way-en.pdf" xr:uid="{00000000-0004-0000-0000-000000000000}"/>
    <hyperlink ref="B11" r:id="rId2" display="http://www.angloamerican.com/~/media/Files/A/Anglo-American-PLC-V2/documents/approach-and-policies/environment/env-per-std-vol2.pdf" xr:uid="{00000000-0004-0000-0000-000001000000}"/>
    <hyperlink ref="B12" r:id="rId3" display="http://www.angloamerican.com/~/media/Files/A/Anglo-American-PLC-V2/documents/approach-and-policies/environment/climate-change-policy-2011.pdf" xr:uid="{00000000-0004-0000-0000-000002000000}"/>
    <hyperlink ref="B13" r:id="rId4" display="http://www.angloamerican.com/~/media/Files/A/Anglo-American-PLC-V2/documents/approach-and-policies/environment/water-policy-2011.pdf" xr:uid="{00000000-0004-0000-0000-000003000000}"/>
    <hyperlink ref="B17" r:id="rId5" display="https://eureka.angloamerican.com/servlet/JiveServlet/previewBody/62277-102-2-120534/SHE_Way_document_070217.2.pdf" xr:uid="{00000000-0004-0000-0000-000004000000}"/>
    <hyperlink ref="B18" r:id="rId6" display="https://eureka.angloamerican.com/servlet/JiveServlet/previewBody/27123-102-2-42962/AA_Health_A2_Poster_aw.pdf" xr:uid="{00000000-0004-0000-0000-000005000000}"/>
    <hyperlink ref="B19" r:id="rId7" display="http://www.angloamerican.com/~/media/Files/A/Anglo-American-PLC-V2/documents/approach-and-policies/safety-and-health/HIV-Aids-Policy-June-2015.pdf" xr:uid="{00000000-0004-0000-0000-000006000000}"/>
    <hyperlink ref="B20" r:id="rId8" display="http://www.angloamerican.com/~/media/Files/A/Anglo-American-PLC-V2/documents/approach-and-policies/safety-and-health/safety-golden-rules.pdf" xr:uid="{00000000-0004-0000-0000-000007000000}"/>
    <hyperlink ref="B21" r:id="rId9" display="http://www.angloamerican.com/~/media/Files/A/Anglo-American-PLC-V2/documents/approach-and-policies/safety-and-health/fatal-risk-standards.pdf" xr:uid="{00000000-0004-0000-0000-000008000000}"/>
    <hyperlink ref="B4" r:id="rId10" display="http://www.angloamerican.com/~/media/Files/A/Anglo-American-PLC-V2/documents/approach-and-policies/social/businessintegritypolicy-may2014-english.pdf" xr:uid="{00000000-0004-0000-0000-000009000000}"/>
    <hyperlink ref="B5" r:id="rId11" display="http://www.angloamerican.com/~/media/Files/A/Anglo-American-PLC-V2/documents/approach-and-policies/sustainability/our-code-of-conduct-english.pdf" xr:uid="{00000000-0004-0000-0000-00000A000000}"/>
    <hyperlink ref="B25" r:id="rId12" display="http://www.angloamerican.com/~/media/Files/A/Anglo-American-PLC-V2/documents/approach-and-policies/social/aa-social-way-singles-v2.pdf" xr:uid="{00000000-0004-0000-0000-00000B000000}"/>
    <hyperlink ref="B26" r:id="rId13" display="http://www.angloamerican.com/~/media/Files/A/Anglo-American-PLC-V2/documents/communities/seat-v3-jan-15-2.pdf" xr:uid="{00000000-0004-0000-0000-00000C000000}"/>
    <hyperlink ref="B27" r:id="rId14" display="http://www.angloamerican.com/~/media/Files/A/Anglo-American-PLC-V2/documents/approach-and-policies/social/security-human-rights-voluntary-principles-2015.pdf" xr:uid="{00000000-0004-0000-0000-00000D000000}"/>
    <hyperlink ref="B28" r:id="rId15" display="http://www.angloamerican.com/~/media/Files/A/Anglo-American-PLC-V2/documents/approach-and-policies/social/hr-policy-document-english.pdf" xr:uid="{00000000-0004-0000-0000-00000E000000}"/>
    <hyperlink ref="B29" r:id="rId16" display="http://southafrica.angloamerican.com/about-us-in-south-africa/sponsorship.aspx" xr:uid="{00000000-0004-0000-0000-00000F000000}"/>
    <hyperlink ref="B33" r:id="rId17" display="http://www.angloamerican.com/~/media/Files/A/Anglo-American-PLC-V2/documents/responsible-sourcing-standard-for-suppliers-november-2016.pdf" xr:uid="{00000000-0004-0000-0000-000010000000}"/>
    <hyperlink ref="B34" r:id="rId18" display="http://www.angloamerican.com/~/media/Files/A/Anglo-American-PLC-V2/documents/supplier/supply-chain-LPP-english-190314.pdf" xr:uid="{00000000-0004-0000-0000-000011000000}"/>
    <hyperlink ref="B35" r:id="rId19" display="http://www.angloamerican.com/~/media/Files/A/Anglo-American-PLC-V2/documents/approach-and-policies/sustainability/sd-supplychainpolicy-english.pdf" xr:uid="{00000000-0004-0000-0000-000012000000}"/>
    <hyperlink ref="B49" r:id="rId20" display="http://www.angloamerican.com/~/media/Files/A/Anglo-American-PLC-V2/documents/approach-and-policies/environment/climate-change-position-statement-sep-2015.pdf" xr:uid="{00000000-0004-0000-0000-000013000000}"/>
    <hyperlink ref="B50" r:id="rId21" display="https://www.icmm.com/water-ps" xr:uid="{00000000-0004-0000-0000-000014000000}"/>
    <hyperlink ref="B51" r:id="rId22" display="https://www.icmm.com/tailings-ps" xr:uid="{00000000-0004-0000-0000-000015000000}"/>
    <hyperlink ref="B52" r:id="rId23" display="https://www.icmm.com/en-gb/members/member-commitments/position-statements/indigenous-peoples-and-mining-position-statement" xr:uid="{00000000-0004-0000-0000-000016000000}"/>
    <hyperlink ref="B53" r:id="rId24" display="https://www.icmm.com/en-gb/members/member-commitments/position-statements/icmm-principles-for-climate-change-policy-design-position-statement" xr:uid="{00000000-0004-0000-0000-000017000000}"/>
    <hyperlink ref="B54" r:id="rId25" display="https://www.icmm.com/en-gb/members/member-commitments/position-statements/mining-partnerships-for-development-position-statement" xr:uid="{00000000-0004-0000-0000-000018000000}"/>
    <hyperlink ref="B55" r:id="rId26" display="https://www.icmm.com/en-gb/members/member-commitments/position-statements/transparency-of-mineral-revenues-position-statement" xr:uid="{00000000-0004-0000-0000-000019000000}"/>
    <hyperlink ref="B56" r:id="rId27" display="https://www.icmm.com/en-gb/members/member-commitments/position-statements/mining-and-protected-areas-position-statement" xr:uid="{00000000-0004-0000-0000-00001A000000}"/>
    <hyperlink ref="B39" r:id="rId28" display="http://www.angloamerican.com/~/media/Files/A/Anglo-American-PLC-V2/documents/our-approach/audit-committee-terms-of-reference.pdf" xr:uid="{00000000-0004-0000-0000-00001B000000}"/>
    <hyperlink ref="B40" r:id="rId29" display="http://www.angloamerican.com/~/media/Files/A/Anglo-American-PLC-V2/documents/our-approach/nomination-committee-terms-of-reference-15-february-2017.pdf" xr:uid="{00000000-0004-0000-0000-00001C000000}"/>
    <hyperlink ref="B41" r:id="rId30" display="http://www.angloamerican.com/~/media/Files/A/Anglo-American-PLC-V2/documents/our-approach/remuneration-committee-terms-of-reference-15-february-2017.pdf" xr:uid="{00000000-0004-0000-0000-00001D000000}"/>
    <hyperlink ref="B42" r:id="rId31" display="http://www.angloamerican.com/~/media/Files/A/Anglo-American-PLC-V2/documents/our-approach/terms-of-reference-sustainability-committee.pdf" xr:uid="{00000000-0004-0000-0000-00001E000000}"/>
    <hyperlink ref="B43" r:id="rId32" display="http://www.angloamerican.com/~/media/Files/A/Anglo-American-PLC-V2/documents/our-approach/aa-plc-clean-arts.pdf" xr:uid="{00000000-0004-0000-0000-00001F000000}"/>
    <hyperlink ref="B44" r:id="rId33" display="http://www.angloamerican.com/~/media/Files/A/Anglo-American-PLC-V2/documents/our-approach/matters-reserved-for-the-board.pdf" xr:uid="{00000000-0004-0000-0000-000020000000}"/>
    <hyperlink ref="B45" r:id="rId34" display="http://www.angloamerican.com/~/media/Files/A/Anglo-American-PLC-V2/documents/our-approach/GMC terms of reference.pdf" xr:uid="{00000000-0004-0000-0000-000021000000}"/>
    <hyperlink ref="B6" r:id="rId35" display="https://www.speak-up-site.com/" xr:uid="{00000000-0004-0000-0000-000022000000}"/>
  </hyperlinks>
  <pageMargins left="0.70866141732283472" right="0.70866141732283472" top="0.74803149606299213" bottom="0.74803149606299213" header="0.31496062992125984" footer="0.31496062992125984"/>
  <pageSetup paperSize="9" scale="81" fitToHeight="3" orientation="landscape" verticalDpi="90" r:id="rId36"/>
  <headerFooter>
    <oddHeader>&amp;L&amp;G</oddHeader>
    <oddFooter>&amp;R&amp;8&amp;P of &amp;N</oddFooter>
  </headerFooter>
  <rowBreaks count="1" manualBreakCount="1">
    <brk id="36" max="1" man="1"/>
  </rowBreaks>
  <legacyDrawingHF r:id="rId3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50"/>
  <sheetViews>
    <sheetView view="pageBreakPreview" zoomScaleNormal="115" zoomScaleSheetLayoutView="100" workbookViewId="0">
      <selection sqref="A1:XFD1"/>
    </sheetView>
  </sheetViews>
  <sheetFormatPr defaultColWidth="9" defaultRowHeight="14.25" x14ac:dyDescent="0.2"/>
  <cols>
    <col min="1" max="1" width="146.625" style="118" customWidth="1"/>
    <col min="2" max="16384" width="9" style="118"/>
  </cols>
  <sheetData>
    <row r="1" spans="1:1" ht="15" x14ac:dyDescent="0.25">
      <c r="A1" s="121" t="s">
        <v>147</v>
      </c>
    </row>
    <row r="2" spans="1:1" x14ac:dyDescent="0.2">
      <c r="A2" s="336"/>
    </row>
    <row r="3" spans="1:1" x14ac:dyDescent="0.2">
      <c r="A3" s="119" t="s">
        <v>148</v>
      </c>
    </row>
    <row r="4" spans="1:1" ht="38.25" x14ac:dyDescent="0.2">
      <c r="A4" s="336" t="s">
        <v>149</v>
      </c>
    </row>
    <row r="5" spans="1:1" x14ac:dyDescent="0.2">
      <c r="A5" s="336"/>
    </row>
    <row r="6" spans="1:1" x14ac:dyDescent="0.2">
      <c r="A6" s="119" t="s">
        <v>150</v>
      </c>
    </row>
    <row r="7" spans="1:1" ht="51" x14ac:dyDescent="0.2">
      <c r="A7" s="336" t="s">
        <v>151</v>
      </c>
    </row>
    <row r="8" spans="1:1" ht="25.5" x14ac:dyDescent="0.2">
      <c r="A8" s="336" t="s">
        <v>152</v>
      </c>
    </row>
    <row r="9" spans="1:1" ht="25.5" x14ac:dyDescent="0.2">
      <c r="A9" s="336" t="s">
        <v>153</v>
      </c>
    </row>
    <row r="10" spans="1:1" x14ac:dyDescent="0.2">
      <c r="A10" s="336"/>
    </row>
    <row r="11" spans="1:1" x14ac:dyDescent="0.2">
      <c r="A11" s="119" t="s">
        <v>154</v>
      </c>
    </row>
    <row r="12" spans="1:1" x14ac:dyDescent="0.2">
      <c r="A12" s="336" t="s">
        <v>159</v>
      </c>
    </row>
    <row r="13" spans="1:1" x14ac:dyDescent="0.2">
      <c r="A13" s="336"/>
    </row>
    <row r="14" spans="1:1" x14ac:dyDescent="0.2">
      <c r="A14" s="119" t="s">
        <v>125</v>
      </c>
    </row>
    <row r="15" spans="1:1" ht="51" x14ac:dyDescent="0.2">
      <c r="A15" s="336" t="s">
        <v>126</v>
      </c>
    </row>
    <row r="16" spans="1:1" x14ac:dyDescent="0.2">
      <c r="A16" s="336"/>
    </row>
    <row r="17" spans="1:1" x14ac:dyDescent="0.2">
      <c r="A17" s="119" t="s">
        <v>127</v>
      </c>
    </row>
    <row r="18" spans="1:1" x14ac:dyDescent="0.2">
      <c r="A18" s="336" t="s">
        <v>128</v>
      </c>
    </row>
    <row r="19" spans="1:1" x14ac:dyDescent="0.2">
      <c r="A19" s="336"/>
    </row>
    <row r="20" spans="1:1" x14ac:dyDescent="0.2">
      <c r="A20" s="119" t="s">
        <v>129</v>
      </c>
    </row>
    <row r="21" spans="1:1" x14ac:dyDescent="0.2">
      <c r="A21" s="336" t="s">
        <v>130</v>
      </c>
    </row>
    <row r="22" spans="1:1" ht="24" customHeight="1" x14ac:dyDescent="0.2">
      <c r="A22" s="336"/>
    </row>
    <row r="23" spans="1:1" ht="25.5" customHeight="1" x14ac:dyDescent="0.2">
      <c r="A23" s="119" t="s">
        <v>131</v>
      </c>
    </row>
    <row r="24" spans="1:1" ht="51" x14ac:dyDescent="0.2">
      <c r="A24" s="336" t="s">
        <v>132</v>
      </c>
    </row>
    <row r="25" spans="1:1" x14ac:dyDescent="0.2">
      <c r="A25" s="120"/>
    </row>
    <row r="26" spans="1:1" ht="15" x14ac:dyDescent="0.25">
      <c r="A26" s="121" t="s">
        <v>339</v>
      </c>
    </row>
    <row r="27" spans="1:1" x14ac:dyDescent="0.2">
      <c r="A27" s="119" t="s">
        <v>155</v>
      </c>
    </row>
    <row r="28" spans="1:1" s="255" customFormat="1" ht="51" x14ac:dyDescent="0.2">
      <c r="A28" s="336" t="s">
        <v>156</v>
      </c>
    </row>
    <row r="29" spans="1:1" x14ac:dyDescent="0.2">
      <c r="A29" s="336"/>
    </row>
    <row r="30" spans="1:1" x14ac:dyDescent="0.2">
      <c r="A30" s="119" t="s">
        <v>133</v>
      </c>
    </row>
    <row r="31" spans="1:1" ht="38.25" x14ac:dyDescent="0.2">
      <c r="A31" s="336" t="s">
        <v>134</v>
      </c>
    </row>
    <row r="32" spans="1:1" x14ac:dyDescent="0.2">
      <c r="A32" s="336"/>
    </row>
    <row r="33" spans="1:1" x14ac:dyDescent="0.2">
      <c r="A33" s="119" t="s">
        <v>135</v>
      </c>
    </row>
    <row r="34" spans="1:1" x14ac:dyDescent="0.2">
      <c r="A34" s="336" t="s">
        <v>136</v>
      </c>
    </row>
    <row r="35" spans="1:1" x14ac:dyDescent="0.2">
      <c r="A35" s="336"/>
    </row>
    <row r="36" spans="1:1" x14ac:dyDescent="0.2">
      <c r="A36" s="119" t="s">
        <v>137</v>
      </c>
    </row>
    <row r="37" spans="1:1" ht="38.25" x14ac:dyDescent="0.2">
      <c r="A37" s="336" t="s">
        <v>138</v>
      </c>
    </row>
    <row r="38" spans="1:1" x14ac:dyDescent="0.2">
      <c r="A38" s="336"/>
    </row>
    <row r="39" spans="1:1" x14ac:dyDescent="0.2">
      <c r="A39" s="119" t="s">
        <v>139</v>
      </c>
    </row>
    <row r="40" spans="1:1" ht="51" x14ac:dyDescent="0.2">
      <c r="A40" s="336" t="s">
        <v>140</v>
      </c>
    </row>
    <row r="41" spans="1:1" x14ac:dyDescent="0.2">
      <c r="A41" s="120"/>
    </row>
    <row r="42" spans="1:1" x14ac:dyDescent="0.2">
      <c r="A42" s="119" t="s">
        <v>157</v>
      </c>
    </row>
    <row r="43" spans="1:1" ht="38.25" x14ac:dyDescent="0.2">
      <c r="A43" s="336" t="s">
        <v>158</v>
      </c>
    </row>
    <row r="44" spans="1:1" ht="32.25" customHeight="1" x14ac:dyDescent="0.2">
      <c r="A44" s="119"/>
    </row>
    <row r="45" spans="1:1" x14ac:dyDescent="0.2">
      <c r="A45" s="119" t="s">
        <v>141</v>
      </c>
    </row>
    <row r="46" spans="1:1" ht="25.5" x14ac:dyDescent="0.2">
      <c r="A46" s="336" t="s">
        <v>142</v>
      </c>
    </row>
    <row r="47" spans="1:1" ht="51" x14ac:dyDescent="0.2">
      <c r="A47" s="336" t="s">
        <v>143</v>
      </c>
    </row>
    <row r="48" spans="1:1" ht="38.25" x14ac:dyDescent="0.2">
      <c r="A48" s="336" t="s">
        <v>144</v>
      </c>
    </row>
    <row r="49" spans="1:1" ht="25.5" x14ac:dyDescent="0.2">
      <c r="A49" s="336" t="s">
        <v>145</v>
      </c>
    </row>
    <row r="50" spans="1:1" ht="25.5" x14ac:dyDescent="0.2">
      <c r="A50" s="336" t="s">
        <v>146</v>
      </c>
    </row>
  </sheetData>
  <pageMargins left="0.70866141732283472" right="0.70866141732283472" top="0.74803149606299213" bottom="0.74803149606299213" header="0.31496062992125984" footer="0.31496062992125984"/>
  <pageSetup paperSize="9" scale="81" orientation="landscape" r:id="rId1"/>
  <headerFooter>
    <oddHeader>&amp;L&amp;G</oddHeader>
    <oddFooter>&amp;R&amp;8&amp;P of &amp;N</oddFooter>
  </headerFooter>
  <rowBreaks count="1" manualBreakCount="1">
    <brk id="25" max="16383" man="1"/>
  </rowBreaks>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2"/>
  <sheetViews>
    <sheetView view="pageBreakPreview" zoomScaleNormal="130" zoomScaleSheetLayoutView="100" workbookViewId="0">
      <selection activeCell="A2" sqref="A2"/>
    </sheetView>
  </sheetViews>
  <sheetFormatPr defaultRowHeight="14.25" x14ac:dyDescent="0.2"/>
  <cols>
    <col min="1" max="1" width="125.125" customWidth="1"/>
  </cols>
  <sheetData>
    <row r="2" spans="1:1" ht="25.5" x14ac:dyDescent="0.2">
      <c r="A2" s="164" t="s">
        <v>215</v>
      </c>
    </row>
  </sheetData>
  <pageMargins left="0.70866141732283472" right="0.70866141732283472" top="0.74803149606299213" bottom="0.74803149606299213" header="0.31496062992125984" footer="0.31496062992125984"/>
  <pageSetup paperSize="9" scale="81" orientation="landscape" verticalDpi="90" r:id="rId1"/>
  <headerFooter>
    <oddHeader>&amp;L&amp;G</oddHeader>
    <oddFooter>&amp;R&amp;8&amp;P of &amp;N</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election activeCell="A2" sqref="A2"/>
    </sheetView>
  </sheetViews>
  <sheetFormatPr defaultRowHeight="14.25" x14ac:dyDescent="0.2"/>
  <cols>
    <col min="1" max="1" width="9" customWidth="1"/>
  </cols>
  <sheetData>
    <row r="1" spans="1:1" x14ac:dyDescent="0.2">
      <c r="A1" t="s">
        <v>401</v>
      </c>
    </row>
    <row r="2" spans="1:1" x14ac:dyDescent="0.2">
      <c r="A2" s="341" t="s">
        <v>402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G29"/>
  <sheetViews>
    <sheetView view="pageBreakPreview" zoomScaleNormal="80" zoomScaleSheetLayoutView="100" workbookViewId="0">
      <selection activeCell="C27" sqref="C27"/>
    </sheetView>
  </sheetViews>
  <sheetFormatPr defaultColWidth="9" defaultRowHeight="12.75" x14ac:dyDescent="0.2"/>
  <cols>
    <col min="1" max="1" width="33.875" style="282" customWidth="1"/>
    <col min="2" max="6" width="15.875" style="282" customWidth="1"/>
    <col min="7" max="16384" width="9" style="282"/>
  </cols>
  <sheetData>
    <row r="1" spans="1:7" s="280" customFormat="1" ht="19.5" customHeight="1" x14ac:dyDescent="0.2">
      <c r="A1" s="325" t="s">
        <v>224</v>
      </c>
      <c r="B1" s="325"/>
      <c r="C1" s="325"/>
      <c r="D1" s="325"/>
      <c r="E1" s="325"/>
      <c r="F1" s="325"/>
    </row>
    <row r="2" spans="1:7" x14ac:dyDescent="0.2">
      <c r="A2" s="306"/>
      <c r="B2" s="306"/>
      <c r="C2" s="306"/>
      <c r="D2" s="306"/>
      <c r="E2" s="306"/>
      <c r="F2" s="306"/>
    </row>
    <row r="3" spans="1:7" s="280" customFormat="1" ht="19.5" customHeight="1" x14ac:dyDescent="0.2">
      <c r="A3" s="322" t="s">
        <v>219</v>
      </c>
      <c r="B3" s="323" t="s">
        <v>386</v>
      </c>
      <c r="C3" s="323" t="s">
        <v>387</v>
      </c>
      <c r="D3" s="323" t="s">
        <v>388</v>
      </c>
      <c r="E3" s="323" t="s">
        <v>389</v>
      </c>
      <c r="F3" s="323" t="s">
        <v>390</v>
      </c>
    </row>
    <row r="4" spans="1:7" s="311" customFormat="1" ht="19.5" customHeight="1" x14ac:dyDescent="0.2">
      <c r="A4" s="288"/>
      <c r="B4" s="299"/>
      <c r="C4" s="299"/>
      <c r="D4" s="299"/>
      <c r="E4" s="299"/>
      <c r="F4" s="299"/>
    </row>
    <row r="5" spans="1:7" s="306" customFormat="1" ht="19.5" customHeight="1" x14ac:dyDescent="0.2">
      <c r="A5" s="239" t="s">
        <v>223</v>
      </c>
      <c r="B5" s="316" t="s">
        <v>363</v>
      </c>
      <c r="C5" s="316" t="s">
        <v>363</v>
      </c>
      <c r="D5" s="316" t="s">
        <v>363</v>
      </c>
      <c r="E5" s="316" t="s">
        <v>363</v>
      </c>
      <c r="F5" s="316" t="s">
        <v>363</v>
      </c>
    </row>
    <row r="6" spans="1:7" s="306" customFormat="1" ht="19.5" customHeight="1" x14ac:dyDescent="0.2">
      <c r="A6" s="239" t="s">
        <v>220</v>
      </c>
      <c r="B6" s="337" t="s">
        <v>363</v>
      </c>
      <c r="C6" s="337" t="s">
        <v>363</v>
      </c>
      <c r="D6" s="337" t="s">
        <v>363</v>
      </c>
      <c r="E6" s="337" t="s">
        <v>363</v>
      </c>
      <c r="F6" s="337" t="s">
        <v>363</v>
      </c>
    </row>
    <row r="7" spans="1:7" s="306" customFormat="1" ht="19.5" customHeight="1" x14ac:dyDescent="0.2">
      <c r="A7" s="239" t="s">
        <v>222</v>
      </c>
      <c r="B7" s="337" t="s">
        <v>363</v>
      </c>
      <c r="C7" s="316" t="s">
        <v>363</v>
      </c>
      <c r="D7" s="316" t="s">
        <v>363</v>
      </c>
      <c r="E7" s="316" t="s">
        <v>363</v>
      </c>
      <c r="F7" s="317" t="s">
        <v>244</v>
      </c>
    </row>
    <row r="8" spans="1:7" s="306" customFormat="1" ht="19.5" customHeight="1" x14ac:dyDescent="0.2">
      <c r="A8" s="239" t="s">
        <v>221</v>
      </c>
      <c r="B8" s="317" t="s">
        <v>244</v>
      </c>
      <c r="C8" s="316" t="s">
        <v>363</v>
      </c>
      <c r="D8" s="317" t="s">
        <v>244</v>
      </c>
      <c r="E8" s="317" t="s">
        <v>244</v>
      </c>
      <c r="F8" s="317" t="s">
        <v>244</v>
      </c>
    </row>
    <row r="9" spans="1:7" s="306" customFormat="1" ht="19.5" customHeight="1" x14ac:dyDescent="0.2">
      <c r="A9" s="239" t="s">
        <v>225</v>
      </c>
      <c r="B9" s="315" t="s">
        <v>392</v>
      </c>
      <c r="C9" s="316" t="s">
        <v>363</v>
      </c>
      <c r="D9" s="316" t="s">
        <v>363</v>
      </c>
      <c r="E9" s="316" t="s">
        <v>363</v>
      </c>
      <c r="F9" s="316" t="s">
        <v>363</v>
      </c>
    </row>
    <row r="10" spans="1:7" s="306" customFormat="1" ht="19.5" customHeight="1" x14ac:dyDescent="0.2">
      <c r="A10" s="239" t="s">
        <v>226</v>
      </c>
      <c r="B10" s="338" t="s">
        <v>363</v>
      </c>
      <c r="C10" s="338" t="s">
        <v>363</v>
      </c>
      <c r="D10" s="338" t="s">
        <v>363</v>
      </c>
      <c r="E10" s="316" t="s">
        <v>391</v>
      </c>
      <c r="F10" s="316" t="s">
        <v>391</v>
      </c>
    </row>
    <row r="11" spans="1:7" s="306" customFormat="1" ht="19.5" customHeight="1" x14ac:dyDescent="0.2">
      <c r="A11" s="239" t="s">
        <v>227</v>
      </c>
      <c r="B11" s="338" t="s">
        <v>363</v>
      </c>
      <c r="C11" s="338" t="s">
        <v>363</v>
      </c>
      <c r="D11" s="338" t="s">
        <v>363</v>
      </c>
      <c r="E11" s="316" t="s">
        <v>391</v>
      </c>
      <c r="F11" s="316" t="s">
        <v>391</v>
      </c>
    </row>
    <row r="12" spans="1:7" s="306" customFormat="1" ht="19.5" customHeight="1" x14ac:dyDescent="0.2">
      <c r="A12" s="239" t="s">
        <v>335</v>
      </c>
      <c r="B12" s="316" t="s">
        <v>363</v>
      </c>
      <c r="C12" s="317" t="s">
        <v>244</v>
      </c>
      <c r="D12" s="317" t="s">
        <v>244</v>
      </c>
      <c r="E12" s="317" t="s">
        <v>244</v>
      </c>
      <c r="F12" s="317" t="s">
        <v>244</v>
      </c>
    </row>
    <row r="13" spans="1:7" s="306" customFormat="1" ht="19.5" customHeight="1" x14ac:dyDescent="0.2"/>
    <row r="14" spans="1:7" s="280" customFormat="1" ht="19.5" customHeight="1" x14ac:dyDescent="0.2">
      <c r="A14" s="322" t="s">
        <v>229</v>
      </c>
      <c r="B14" s="323" t="s">
        <v>386</v>
      </c>
      <c r="C14" s="323" t="s">
        <v>387</v>
      </c>
      <c r="D14" s="323" t="s">
        <v>388</v>
      </c>
      <c r="E14" s="323" t="s">
        <v>389</v>
      </c>
      <c r="F14" s="323" t="s">
        <v>390</v>
      </c>
    </row>
    <row r="15" spans="1:7" s="311" customFormat="1" ht="19.5" customHeight="1" x14ac:dyDescent="0.2">
      <c r="A15" s="288"/>
      <c r="B15" s="299"/>
      <c r="C15" s="299"/>
      <c r="D15" s="299"/>
      <c r="E15" s="299"/>
      <c r="F15" s="299"/>
    </row>
    <row r="16" spans="1:7" s="306" customFormat="1" ht="19.5" customHeight="1" x14ac:dyDescent="0.2">
      <c r="A16" s="239" t="s">
        <v>246</v>
      </c>
      <c r="B16" s="315" t="s">
        <v>393</v>
      </c>
      <c r="C16" s="318" t="s">
        <v>363</v>
      </c>
      <c r="D16" s="318" t="s">
        <v>363</v>
      </c>
      <c r="E16" s="318" t="s">
        <v>363</v>
      </c>
      <c r="F16" s="318" t="s">
        <v>363</v>
      </c>
      <c r="G16" s="319"/>
    </row>
    <row r="17" spans="1:7" s="306" customFormat="1" ht="19.5" customHeight="1" x14ac:dyDescent="0.2">
      <c r="A17" s="239" t="s">
        <v>394</v>
      </c>
      <c r="B17" s="315"/>
      <c r="C17" s="318"/>
      <c r="D17" s="326" t="s">
        <v>363</v>
      </c>
      <c r="E17" s="318"/>
      <c r="F17" s="318"/>
      <c r="G17" s="319"/>
    </row>
    <row r="18" spans="1:7" s="306" customFormat="1" ht="19.5" customHeight="1" x14ac:dyDescent="0.2">
      <c r="A18" s="239"/>
      <c r="B18" s="312"/>
      <c r="C18" s="312"/>
      <c r="D18" s="312"/>
      <c r="E18" s="312"/>
      <c r="F18" s="312"/>
    </row>
    <row r="19" spans="1:7" s="280" customFormat="1" ht="19.5" customHeight="1" x14ac:dyDescent="0.2">
      <c r="A19" s="322" t="s">
        <v>11</v>
      </c>
      <c r="B19" s="323" t="s">
        <v>386</v>
      </c>
      <c r="C19" s="323" t="s">
        <v>387</v>
      </c>
      <c r="D19" s="323" t="s">
        <v>388</v>
      </c>
      <c r="E19" s="323" t="s">
        <v>389</v>
      </c>
      <c r="F19" s="323" t="s">
        <v>390</v>
      </c>
    </row>
    <row r="20" spans="1:7" s="311" customFormat="1" ht="19.5" customHeight="1" x14ac:dyDescent="0.2">
      <c r="A20" s="288"/>
      <c r="B20" s="299"/>
      <c r="C20" s="299"/>
      <c r="D20" s="299"/>
      <c r="E20" s="299"/>
      <c r="F20" s="299"/>
    </row>
    <row r="21" spans="1:7" s="306" customFormat="1" ht="19.5" customHeight="1" x14ac:dyDescent="0.2">
      <c r="A21" s="239" t="s">
        <v>245</v>
      </c>
      <c r="B21" s="320" t="s">
        <v>363</v>
      </c>
      <c r="C21" s="320" t="s">
        <v>363</v>
      </c>
      <c r="D21" s="320" t="s">
        <v>363</v>
      </c>
      <c r="E21" s="320" t="s">
        <v>363</v>
      </c>
      <c r="F21" s="320" t="s">
        <v>363</v>
      </c>
    </row>
    <row r="22" spans="1:7" s="306" customFormat="1" ht="19.5" customHeight="1" x14ac:dyDescent="0.2">
      <c r="A22" s="239" t="s">
        <v>220</v>
      </c>
      <c r="B22" s="320" t="s">
        <v>363</v>
      </c>
      <c r="C22" s="320" t="s">
        <v>363</v>
      </c>
      <c r="D22" s="320" t="s">
        <v>363</v>
      </c>
      <c r="E22" s="320" t="s">
        <v>363</v>
      </c>
      <c r="F22" s="320" t="s">
        <v>363</v>
      </c>
    </row>
    <row r="23" spans="1:7" s="306" customFormat="1" ht="19.5" customHeight="1" x14ac:dyDescent="0.2">
      <c r="A23" s="239"/>
      <c r="B23" s="312"/>
      <c r="C23" s="314"/>
      <c r="D23" s="314"/>
      <c r="E23" s="314"/>
      <c r="F23" s="314"/>
    </row>
    <row r="24" spans="1:7" s="280" customFormat="1" ht="19.5" customHeight="1" x14ac:dyDescent="0.2">
      <c r="A24" s="322" t="s">
        <v>228</v>
      </c>
      <c r="B24" s="323" t="s">
        <v>386</v>
      </c>
      <c r="C24" s="323" t="s">
        <v>387</v>
      </c>
      <c r="D24" s="323" t="s">
        <v>388</v>
      </c>
      <c r="E24" s="323" t="s">
        <v>389</v>
      </c>
      <c r="F24" s="323" t="s">
        <v>390</v>
      </c>
    </row>
    <row r="25" spans="1:7" s="311" customFormat="1" ht="19.5" customHeight="1" x14ac:dyDescent="0.2">
      <c r="A25" s="288"/>
      <c r="B25" s="299"/>
      <c r="C25" s="299"/>
      <c r="D25" s="299"/>
      <c r="E25" s="299"/>
      <c r="F25" s="299"/>
    </row>
    <row r="26" spans="1:7" s="306" customFormat="1" ht="19.5" customHeight="1" x14ac:dyDescent="0.2">
      <c r="A26" s="239" t="s">
        <v>245</v>
      </c>
      <c r="B26" s="327" t="s">
        <v>363</v>
      </c>
      <c r="C26" s="316" t="s">
        <v>363</v>
      </c>
      <c r="D26" s="316" t="s">
        <v>363</v>
      </c>
      <c r="E26" s="316" t="s">
        <v>363</v>
      </c>
      <c r="F26" s="316" t="s">
        <v>363</v>
      </c>
    </row>
    <row r="27" spans="1:7" s="306" customFormat="1" ht="19.5" customHeight="1" x14ac:dyDescent="0.2">
      <c r="A27" s="239" t="s">
        <v>220</v>
      </c>
      <c r="B27" s="342" t="s">
        <v>363</v>
      </c>
      <c r="C27" s="321" t="s">
        <v>243</v>
      </c>
      <c r="D27" s="316" t="s">
        <v>363</v>
      </c>
      <c r="E27" s="316" t="s">
        <v>363</v>
      </c>
      <c r="F27" s="316" t="s">
        <v>363</v>
      </c>
    </row>
    <row r="28" spans="1:7" ht="13.5" customHeight="1" x14ac:dyDescent="0.2">
      <c r="A28" s="168"/>
      <c r="B28" s="172"/>
      <c r="C28" s="284"/>
      <c r="D28" s="284"/>
      <c r="E28" s="284"/>
      <c r="F28" s="284"/>
    </row>
    <row r="29" spans="1:7" x14ac:dyDescent="0.2">
      <c r="B29" s="172"/>
      <c r="C29" s="324"/>
      <c r="D29" s="324"/>
      <c r="E29" s="324"/>
      <c r="F29" s="324"/>
    </row>
  </sheetData>
  <hyperlinks>
    <hyperlink ref="C7" r:id="rId1" display="Tax and Economic Contribution Report" xr:uid="{00000000-0004-0000-0100-000000000000}"/>
    <hyperlink ref="D7" r:id="rId2" display="Tax and Economic Contribution Report" xr:uid="{00000000-0004-0000-0100-000001000000}"/>
    <hyperlink ref="E7" r:id="rId3" display="Tax and Economic Contribution Report" xr:uid="{00000000-0004-0000-0100-000002000000}"/>
    <hyperlink ref="C5" r:id="rId4" display="Annual Report 2016" xr:uid="{00000000-0004-0000-0100-000003000000}"/>
    <hyperlink ref="C8" r:id="rId5" display="Climate Change: Our Policies, Plans and Progress" xr:uid="{00000000-0004-0000-0100-000004000000}"/>
    <hyperlink ref="C9" r:id="rId6" display="Transformation Report 2016" xr:uid="{00000000-0004-0000-0100-000005000000}"/>
    <hyperlink ref="D5" r:id="rId7" display="Annual Report 2015" xr:uid="{00000000-0004-0000-0100-000006000000}"/>
    <hyperlink ref="D9" r:id="rId8" display="Transformation Report 2015" xr:uid="{00000000-0004-0000-0100-000007000000}"/>
    <hyperlink ref="D26" r:id="rId9" display="Integrated Report 2015" xr:uid="{00000000-0004-0000-0100-000008000000}"/>
    <hyperlink ref="D27" r:id="rId10" display="Sustainable Development Report 2015" xr:uid="{00000000-0004-0000-0100-000009000000}"/>
    <hyperlink ref="D21" r:id="rId11" display="Integrated Report 2015" xr:uid="{00000000-0004-0000-0100-00000A000000}"/>
    <hyperlink ref="D22" r:id="rId12" display="Sustainability Report 2015" xr:uid="{00000000-0004-0000-0100-00000B000000}"/>
    <hyperlink ref="E5" r:id="rId13" display="Annual Report 2014" xr:uid="{00000000-0004-0000-0100-00000C000000}"/>
    <hyperlink ref="E21" r:id="rId14" display="Integrated Report 2014" xr:uid="{00000000-0004-0000-0100-00000D000000}"/>
    <hyperlink ref="E22" r:id="rId15" display="Sustainability Report 2014" xr:uid="{00000000-0004-0000-0100-00000E000000}"/>
    <hyperlink ref="E26" r:id="rId16" display="Integrated Report 2014" xr:uid="{00000000-0004-0000-0100-00000F000000}"/>
    <hyperlink ref="E27" r:id="rId17" display="Sustainable Development Report 2014" xr:uid="{00000000-0004-0000-0100-000010000000}"/>
    <hyperlink ref="E9" r:id="rId18" display="Transformation Report 2014" xr:uid="{00000000-0004-0000-0100-000011000000}"/>
    <hyperlink ref="F5" r:id="rId19" display="Annual Report 203" xr:uid="{00000000-0004-0000-0100-000012000000}"/>
    <hyperlink ref="F9" r:id="rId20" display="Transformation Report 2013" xr:uid="{00000000-0004-0000-0100-000013000000}"/>
    <hyperlink ref="C21" r:id="rId21" display="Integrated Report 2016" xr:uid="{00000000-0004-0000-0100-000014000000}"/>
    <hyperlink ref="C22" r:id="rId22" display="Sustainability Report 2016" xr:uid="{00000000-0004-0000-0100-000015000000}"/>
    <hyperlink ref="F21" r:id="rId23" display="Intergrated Report 2013" xr:uid="{00000000-0004-0000-0100-000016000000}"/>
    <hyperlink ref="F22" r:id="rId24" display="Sustainable Development Report 2013" xr:uid="{00000000-0004-0000-0100-000017000000}"/>
    <hyperlink ref="C26" r:id="rId25" display="Integrated Report 2016" xr:uid="{00000000-0004-0000-0100-000018000000}"/>
    <hyperlink ref="F26" r:id="rId26" display="Annual Report 2013" xr:uid="{00000000-0004-0000-0100-000019000000}"/>
    <hyperlink ref="F27" r:id="rId27" display="Sustainable Development Report 2013" xr:uid="{00000000-0004-0000-0100-00001A000000}"/>
    <hyperlink ref="C16" r:id="rId28" display="Report to Society 2016" xr:uid="{00000000-0004-0000-0100-00001B000000}"/>
    <hyperlink ref="D16" r:id="rId29" display="Report to Society 2015" xr:uid="{00000000-0004-0000-0100-00001C000000}"/>
    <hyperlink ref="E16" r:id="rId30" display="Report to Society 2014" xr:uid="{00000000-0004-0000-0100-00001D000000}"/>
    <hyperlink ref="F16" r:id="rId31" display="Report to Society 2013" xr:uid="{00000000-0004-0000-0100-00001E000000}"/>
    <hyperlink ref="B5" r:id="rId32" display="Annual Report 2017" xr:uid="{00000000-0004-0000-0100-00001F000000}"/>
    <hyperlink ref="B12" r:id="rId33" display="Annual Report 2017" xr:uid="{00000000-0004-0000-0100-000020000000}"/>
    <hyperlink ref="D17" r:id="rId34" display="http://www.debeersgroup.com/en/reports/impact.html" xr:uid="{00000000-0004-0000-0100-000021000000}"/>
    <hyperlink ref="B27" r:id="rId35" display="http://www.angloamericanplatinum.com/~/media/Files/A/Anglo-American-Platinum/annual-report-2017/supplementary-report-2017.pdf" xr:uid="{00000000-0004-0000-0100-000022000000}"/>
    <hyperlink ref="B26" r:id="rId36" display="http://www.angloamericanplatinum.com/investors/annual-reporting/reports-archive/2017.aspx" xr:uid="{00000000-0004-0000-0100-000023000000}"/>
    <hyperlink ref="B6" r:id="rId37" display="http://www.angloamerican.com/~/media/Files/A/Anglo-American-PLC-V2/documents/annual-updates-2018/aa-sustainability-report-2017.pdf" xr:uid="{00000000-0004-0000-0100-000024000000}"/>
    <hyperlink ref="C6" r:id="rId38" display="http://www.angloamerican.com/~/media/Files/A/Anglo-American-PLC-V2/documents/annual-reporting-2016/downloads/2016-sustainability-report.pdf" xr:uid="{00000000-0004-0000-0100-000025000000}"/>
    <hyperlink ref="D6" r:id="rId39" display="http://www.angloamerican.com/~/media/Files/A/Anglo-American-PLC-V2/documents/aa-sdreport-2015.pdf" xr:uid="{00000000-0004-0000-0100-000026000000}"/>
    <hyperlink ref="E6" r:id="rId40" display="http://www.angloamerican.com/~/media/Files/A/Anglo-American-PLC-V2/report-builder-2014/sdr/sdr14-interactive-version.pdf" xr:uid="{00000000-0004-0000-0100-000027000000}"/>
    <hyperlink ref="F6" r:id="rId41" display="http://www.angloamerican.com/~/media/Files/A/Anglo-American-PLC-V2/investors/reports/aa-sdr-2803.pdf" xr:uid="{00000000-0004-0000-0100-000028000000}"/>
    <hyperlink ref="F11" r:id="rId42" display="Available on CDP Website" xr:uid="{00000000-0004-0000-0100-000029000000}"/>
    <hyperlink ref="F10" r:id="rId43" display="Available on CDP Website" xr:uid="{00000000-0004-0000-0100-00002A000000}"/>
    <hyperlink ref="B10" r:id="rId44" display="http://www.angloamerican.com/~/media/Files/A/Anglo-American-PLC-V2/documents/approach-and-policies/sustainability/performance/Anglo-American-climate-change-response-2017.pdf" xr:uid="{00000000-0004-0000-0100-00002B000000}"/>
    <hyperlink ref="E10" r:id="rId45" display="Available on CDP Website" xr:uid="{00000000-0004-0000-0100-00002C000000}"/>
    <hyperlink ref="E11" r:id="rId46" display="Available on CDP Website" xr:uid="{00000000-0004-0000-0100-00002D000000}"/>
    <hyperlink ref="C10" r:id="rId47" display="http://www.angloamerican.com/~/media/Files/A/Anglo-American-PLC-V2/documents/approach-and-policies/sustainability/performance/Anglo-American-climate-change-response-2016.pdf" xr:uid="{00000000-0004-0000-0100-00002E000000}"/>
    <hyperlink ref="D10" r:id="rId48" display="http://www.angloamerican.com/~/media/Files/A/Anglo-American-PLC-V2/documents/approach-and-policies/sustainability/performance/Anglo-American-climate-change-response-2015.pdf" xr:uid="{00000000-0004-0000-0100-00002F000000}"/>
    <hyperlink ref="B11" r:id="rId49" display="http://www.angloamerican.com/~/media/Files/A/Anglo-American-PLC-V2/documents/approach-and-policies/sustainability/performance/Anglo-American-water-response-2017.pdf" xr:uid="{00000000-0004-0000-0100-000030000000}"/>
    <hyperlink ref="C11" r:id="rId50" display="http://www.angloamerican.com/~/media/Files/A/Anglo-American-PLC-V2/documents/approach-and-policies/sustainability/performance/Anglo-American-water-response-2016.pdf" xr:uid="{00000000-0004-0000-0100-000031000000}"/>
    <hyperlink ref="D11" r:id="rId51" display="http://www.angloamerican.com/~/media/Files/A/Anglo-American-PLC-V2/documents/approach-and-policies/sustainability/performance/Anglo-American-water-response-2015.pdf" xr:uid="{00000000-0004-0000-0100-000032000000}"/>
    <hyperlink ref="B7" r:id="rId52" xr:uid="{00000000-0004-0000-0100-000033000000}"/>
    <hyperlink ref="B21" r:id="rId53" display="Not yet released" xr:uid="{00000000-0004-0000-0100-000034000000}"/>
    <hyperlink ref="B22" r:id="rId54" display="Not yet released" xr:uid="{00000000-0004-0000-0100-000035000000}"/>
  </hyperlinks>
  <pageMargins left="0.70866141732283472" right="0.70866141732283472" top="0.74803149606299213" bottom="0.74803149606299213" header="0.31496062992125984" footer="0.31496062992125984"/>
  <pageSetup paperSize="9" scale="81" fitToWidth="2" orientation="landscape" verticalDpi="90" r:id="rId55"/>
  <headerFooter>
    <oddHeader>&amp;L&amp;G</oddHeader>
    <oddFooter>&amp;R&amp;8&amp;P of &amp;N</oddFooter>
  </headerFooter>
  <legacyDrawingHF r:id="rId5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8"/>
  <sheetViews>
    <sheetView view="pageBreakPreview" zoomScaleNormal="100" zoomScaleSheetLayoutView="100" workbookViewId="0">
      <selection activeCell="E24" sqref="E24"/>
    </sheetView>
  </sheetViews>
  <sheetFormatPr defaultRowHeight="14.25" x14ac:dyDescent="0.2"/>
  <cols>
    <col min="1" max="1" width="55.375" customWidth="1"/>
    <col min="2" max="5" width="9.375" bestFit="1" customWidth="1"/>
  </cols>
  <sheetData>
    <row r="1" spans="1:7" x14ac:dyDescent="0.2">
      <c r="A1" s="269" t="s">
        <v>395</v>
      </c>
      <c r="B1" s="269"/>
      <c r="C1" s="269"/>
      <c r="D1" s="269"/>
      <c r="E1" s="269"/>
    </row>
    <row r="2" spans="1:7" x14ac:dyDescent="0.2">
      <c r="A2" s="347"/>
      <c r="B2" s="347"/>
      <c r="C2" s="347"/>
      <c r="D2" s="347"/>
      <c r="E2" s="347"/>
    </row>
    <row r="3" spans="1:7" x14ac:dyDescent="0.2">
      <c r="A3" s="178"/>
      <c r="B3" s="179">
        <v>2017</v>
      </c>
      <c r="C3" s="179">
        <v>2016</v>
      </c>
      <c r="D3" s="179">
        <v>2015</v>
      </c>
      <c r="E3" s="179">
        <v>2014</v>
      </c>
    </row>
    <row r="4" spans="1:7" x14ac:dyDescent="0.2">
      <c r="A4" s="270" t="s">
        <v>396</v>
      </c>
      <c r="B4" s="180"/>
      <c r="C4" s="181"/>
      <c r="D4" s="181"/>
      <c r="E4" s="181"/>
    </row>
    <row r="5" spans="1:7" x14ac:dyDescent="0.2">
      <c r="A5" s="116" t="s">
        <v>340</v>
      </c>
      <c r="B5" s="257">
        <v>33454</v>
      </c>
      <c r="C5" s="258">
        <v>27339</v>
      </c>
      <c r="D5" s="258">
        <v>28692</v>
      </c>
      <c r="E5" s="258">
        <v>32605</v>
      </c>
      <c r="G5" s="114"/>
    </row>
    <row r="6" spans="1:7" x14ac:dyDescent="0.2">
      <c r="A6" s="116" t="s">
        <v>341</v>
      </c>
      <c r="B6" s="257">
        <v>2397</v>
      </c>
      <c r="C6" s="258">
        <v>2382</v>
      </c>
      <c r="D6" s="258">
        <v>2337</v>
      </c>
      <c r="E6" s="258">
        <v>1870</v>
      </c>
      <c r="G6" s="114"/>
    </row>
    <row r="7" spans="1:7" x14ac:dyDescent="0.2">
      <c r="A7" s="116" t="s">
        <v>342</v>
      </c>
      <c r="B7" s="257">
        <v>579</v>
      </c>
      <c r="C7" s="258">
        <v>577</v>
      </c>
      <c r="D7" s="258">
        <v>709</v>
      </c>
      <c r="E7" s="258">
        <v>748</v>
      </c>
      <c r="G7" s="114"/>
    </row>
    <row r="8" spans="1:7" x14ac:dyDescent="0.2">
      <c r="A8" s="116" t="s">
        <v>343</v>
      </c>
      <c r="B8" s="257">
        <v>43800</v>
      </c>
      <c r="C8" s="258">
        <v>44500</v>
      </c>
      <c r="D8" s="258">
        <v>30300</v>
      </c>
      <c r="E8" s="258">
        <v>37200</v>
      </c>
      <c r="G8" s="114"/>
    </row>
    <row r="9" spans="1:7" x14ac:dyDescent="0.2">
      <c r="A9" s="116" t="s">
        <v>345</v>
      </c>
      <c r="B9" s="259">
        <v>45</v>
      </c>
      <c r="C9" s="260">
        <v>41.5</v>
      </c>
      <c r="D9" s="260">
        <v>44.9</v>
      </c>
      <c r="E9" s="260">
        <v>48.2</v>
      </c>
      <c r="G9" s="114"/>
    </row>
    <row r="10" spans="1:7" x14ac:dyDescent="0.2">
      <c r="A10" s="116" t="s">
        <v>344</v>
      </c>
      <c r="B10" s="259">
        <v>16.8</v>
      </c>
      <c r="C10" s="260">
        <v>16.8</v>
      </c>
      <c r="D10" s="260">
        <v>9.1999999999999993</v>
      </c>
      <c r="E10" s="260">
        <v>0.7</v>
      </c>
      <c r="G10" s="114"/>
    </row>
    <row r="11" spans="1:7" x14ac:dyDescent="0.2">
      <c r="A11" s="116" t="s">
        <v>346</v>
      </c>
      <c r="B11" s="259">
        <v>21.3</v>
      </c>
      <c r="C11" s="260">
        <v>30.4</v>
      </c>
      <c r="D11" s="260">
        <v>33.5</v>
      </c>
      <c r="E11" s="260">
        <v>33.200000000000003</v>
      </c>
      <c r="G11" s="114"/>
    </row>
    <row r="12" spans="1:7" x14ac:dyDescent="0.2">
      <c r="A12" s="116" t="s">
        <v>347</v>
      </c>
      <c r="B12" s="259">
        <v>60.5</v>
      </c>
      <c r="C12" s="260">
        <v>64.400000000000006</v>
      </c>
      <c r="D12" s="260">
        <v>61.3</v>
      </c>
      <c r="E12" s="260">
        <v>67</v>
      </c>
    </row>
    <row r="13" spans="1:7" x14ac:dyDescent="0.2">
      <c r="A13" s="116"/>
      <c r="B13" s="259"/>
      <c r="C13" s="260"/>
      <c r="D13" s="260"/>
      <c r="E13" s="260"/>
    </row>
    <row r="14" spans="1:7" x14ac:dyDescent="0.2">
      <c r="A14" s="271" t="s">
        <v>397</v>
      </c>
      <c r="B14" s="180"/>
      <c r="C14" s="272"/>
      <c r="D14" s="272"/>
      <c r="E14" s="272"/>
    </row>
    <row r="15" spans="1:7" x14ac:dyDescent="0.2">
      <c r="A15" s="116" t="s">
        <v>356</v>
      </c>
      <c r="B15" s="257">
        <v>369</v>
      </c>
      <c r="C15" s="258">
        <v>259</v>
      </c>
      <c r="D15" s="258">
        <v>294</v>
      </c>
      <c r="E15" s="258">
        <v>282</v>
      </c>
    </row>
    <row r="16" spans="1:7" x14ac:dyDescent="0.2">
      <c r="A16" s="116" t="s">
        <v>7</v>
      </c>
      <c r="B16" s="257">
        <v>394</v>
      </c>
      <c r="C16" s="258">
        <v>517</v>
      </c>
      <c r="D16" s="258">
        <v>528</v>
      </c>
      <c r="E16" s="258">
        <v>336</v>
      </c>
    </row>
    <row r="17" spans="1:5" x14ac:dyDescent="0.2">
      <c r="A17" s="116" t="s">
        <v>8</v>
      </c>
      <c r="B17" s="257">
        <v>349</v>
      </c>
      <c r="C17" s="258">
        <v>354</v>
      </c>
      <c r="D17" s="258">
        <v>438</v>
      </c>
      <c r="E17" s="258">
        <v>437</v>
      </c>
    </row>
    <row r="18" spans="1:5" x14ac:dyDescent="0.2">
      <c r="A18" s="116" t="s">
        <v>9</v>
      </c>
      <c r="B18" s="257">
        <v>117</v>
      </c>
      <c r="C18" s="258">
        <v>119</v>
      </c>
      <c r="D18" s="258">
        <v>81</v>
      </c>
      <c r="E18" s="258">
        <v>100</v>
      </c>
    </row>
    <row r="19" spans="1:5" x14ac:dyDescent="0.2">
      <c r="A19" s="116" t="s">
        <v>357</v>
      </c>
      <c r="B19" s="257">
        <v>366</v>
      </c>
      <c r="C19" s="258">
        <v>334</v>
      </c>
      <c r="D19" s="258">
        <v>354</v>
      </c>
      <c r="E19" s="258">
        <v>349</v>
      </c>
    </row>
    <row r="20" spans="1:5" x14ac:dyDescent="0.2">
      <c r="A20" s="116" t="s">
        <v>358</v>
      </c>
      <c r="B20" s="257">
        <v>126</v>
      </c>
      <c r="C20" s="258">
        <v>121</v>
      </c>
      <c r="D20" s="258">
        <v>69</v>
      </c>
      <c r="E20" s="258">
        <v>5</v>
      </c>
    </row>
    <row r="21" spans="1:5" x14ac:dyDescent="0.2">
      <c r="A21" s="116" t="s">
        <v>277</v>
      </c>
      <c r="B21" s="257">
        <v>309</v>
      </c>
      <c r="C21" s="258">
        <v>353</v>
      </c>
      <c r="D21" s="258">
        <v>374</v>
      </c>
      <c r="E21" s="258">
        <v>346</v>
      </c>
    </row>
    <row r="22" spans="1:5" x14ac:dyDescent="0.2">
      <c r="A22" s="116" t="s">
        <v>359</v>
      </c>
      <c r="B22" s="257">
        <v>154</v>
      </c>
      <c r="C22" s="258">
        <v>161</v>
      </c>
      <c r="D22" s="258">
        <v>162</v>
      </c>
      <c r="E22" s="258">
        <v>169</v>
      </c>
    </row>
    <row r="23" spans="1:5" x14ac:dyDescent="0.2">
      <c r="A23" s="273"/>
      <c r="B23" s="272"/>
      <c r="C23" s="272"/>
      <c r="D23" s="272"/>
      <c r="E23" s="272"/>
    </row>
    <row r="24" spans="1:5" x14ac:dyDescent="0.2">
      <c r="A24" s="116" t="s">
        <v>360</v>
      </c>
      <c r="B24" s="257">
        <f>SUM(B15:B22)</f>
        <v>2184</v>
      </c>
      <c r="C24" s="258">
        <f t="shared" ref="C24:E24" si="0">SUM(C15:C22)</f>
        <v>2218</v>
      </c>
      <c r="D24" s="258">
        <f t="shared" si="0"/>
        <v>2300</v>
      </c>
      <c r="E24" s="258">
        <f t="shared" si="0"/>
        <v>2024</v>
      </c>
    </row>
    <row r="25" spans="1:5" x14ac:dyDescent="0.2">
      <c r="A25" s="273"/>
      <c r="B25" s="272"/>
      <c r="C25" s="272"/>
      <c r="D25" s="272"/>
      <c r="E25" s="272"/>
    </row>
    <row r="26" spans="1:5" x14ac:dyDescent="0.2">
      <c r="A26" s="116" t="s">
        <v>361</v>
      </c>
      <c r="B26" s="272"/>
      <c r="C26" s="272"/>
      <c r="D26" s="272"/>
      <c r="E26" s="272"/>
    </row>
    <row r="27" spans="1:5" x14ac:dyDescent="0.2">
      <c r="A27" s="273"/>
      <c r="B27" s="273"/>
      <c r="C27" s="273"/>
      <c r="D27" s="273"/>
      <c r="E27" s="273"/>
    </row>
    <row r="28" spans="1:5" x14ac:dyDescent="0.2">
      <c r="A28" s="273"/>
      <c r="B28" s="273"/>
      <c r="C28" s="273"/>
      <c r="D28" s="273"/>
      <c r="E28" s="273"/>
    </row>
  </sheetData>
  <mergeCells count="1">
    <mergeCell ref="A2:E2"/>
  </mergeCells>
  <pageMargins left="0.70866141732283472" right="0.70866141732283472" top="0.74803149606299213" bottom="0.74803149606299213" header="0.31496062992125984" footer="0.31496062992125984"/>
  <pageSetup paperSize="9" scale="81" orientation="landscape" verticalDpi="90" r:id="rId1"/>
  <headerFooter>
    <oddHeader>&amp;L&amp;G</oddHeader>
    <oddFooter>&amp;R&amp;8&amp;P of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G29"/>
  <sheetViews>
    <sheetView view="pageBreakPreview" zoomScaleNormal="100" zoomScaleSheetLayoutView="100" workbookViewId="0">
      <selection sqref="A1:XFD1"/>
    </sheetView>
  </sheetViews>
  <sheetFormatPr defaultColWidth="8.625" defaultRowHeight="12.75" x14ac:dyDescent="0.2"/>
  <cols>
    <col min="1" max="1" width="37.5" style="282" customWidth="1"/>
    <col min="2" max="2" width="13.625" style="282" customWidth="1"/>
    <col min="3" max="3" width="15.25" style="282" customWidth="1"/>
    <col min="4" max="4" width="9.875" style="282" customWidth="1"/>
    <col min="5" max="6" width="14.25" style="282" customWidth="1"/>
    <col min="7" max="7" width="16.25" style="282" customWidth="1"/>
    <col min="8" max="16384" width="8.625" style="282"/>
  </cols>
  <sheetData>
    <row r="1" spans="1:7" x14ac:dyDescent="0.2">
      <c r="A1" s="269" t="s">
        <v>26</v>
      </c>
      <c r="B1" s="269"/>
      <c r="C1" s="269"/>
      <c r="D1" s="269"/>
      <c r="E1" s="269"/>
      <c r="F1" s="269"/>
      <c r="G1" s="306"/>
    </row>
    <row r="2" spans="1:7" x14ac:dyDescent="0.2">
      <c r="A2" s="347" t="s">
        <v>348</v>
      </c>
      <c r="B2" s="347"/>
      <c r="C2" s="347"/>
      <c r="D2" s="347"/>
      <c r="E2" s="347"/>
      <c r="F2" s="347"/>
      <c r="G2" s="306"/>
    </row>
    <row r="3" spans="1:7" x14ac:dyDescent="0.2">
      <c r="A3" s="178"/>
      <c r="B3" s="179">
        <v>2017</v>
      </c>
      <c r="C3" s="179">
        <v>2016</v>
      </c>
      <c r="D3" s="179">
        <v>2015</v>
      </c>
      <c r="E3" s="179">
        <v>2014</v>
      </c>
      <c r="F3" s="179">
        <v>2013</v>
      </c>
      <c r="G3" s="306"/>
    </row>
    <row r="4" spans="1:7" ht="13.5" x14ac:dyDescent="0.2">
      <c r="A4" s="270" t="s">
        <v>249</v>
      </c>
      <c r="B4" s="180"/>
      <c r="C4" s="181"/>
      <c r="D4" s="181"/>
      <c r="E4" s="181"/>
      <c r="F4" s="181"/>
      <c r="G4" s="306"/>
    </row>
    <row r="5" spans="1:7" x14ac:dyDescent="0.2">
      <c r="A5" s="116" t="s">
        <v>250</v>
      </c>
      <c r="B5" s="150">
        <v>86435.37</v>
      </c>
      <c r="C5" s="146">
        <v>77418.47</v>
      </c>
      <c r="D5" s="146">
        <v>89519.58</v>
      </c>
      <c r="E5" s="146">
        <v>69679.02</v>
      </c>
      <c r="F5" s="146">
        <v>71899.839999999997</v>
      </c>
      <c r="G5" s="306"/>
    </row>
    <row r="6" spans="1:7" ht="13.5" x14ac:dyDescent="0.2">
      <c r="A6" s="116" t="s">
        <v>251</v>
      </c>
      <c r="B6" s="150">
        <v>144046.19999999998</v>
      </c>
      <c r="C6" s="146">
        <v>152366.10999999999</v>
      </c>
      <c r="D6" s="146">
        <v>180089.22999999998</v>
      </c>
      <c r="E6" s="146">
        <v>135819.13</v>
      </c>
      <c r="F6" s="146">
        <v>128564.54</v>
      </c>
      <c r="G6" s="306"/>
    </row>
    <row r="7" spans="1:7" x14ac:dyDescent="0.2">
      <c r="A7" s="116" t="s">
        <v>252</v>
      </c>
      <c r="B7" s="150">
        <v>33934.700000000004</v>
      </c>
      <c r="C7" s="146">
        <v>26849.59</v>
      </c>
      <c r="D7" s="146">
        <v>31694.86</v>
      </c>
      <c r="E7" s="146">
        <v>31207.45</v>
      </c>
      <c r="F7" s="146">
        <v>28817.57</v>
      </c>
      <c r="G7" s="306"/>
    </row>
    <row r="8" spans="1:7" x14ac:dyDescent="0.2">
      <c r="A8" s="116" t="s">
        <v>253</v>
      </c>
      <c r="B8" s="150">
        <v>19162.52</v>
      </c>
      <c r="C8" s="146">
        <v>17123.2</v>
      </c>
      <c r="D8" s="146">
        <v>20326.02</v>
      </c>
      <c r="E8" s="146">
        <v>19626.509999999998</v>
      </c>
      <c r="F8" s="146">
        <v>24671.919999999998</v>
      </c>
      <c r="G8" s="306"/>
    </row>
    <row r="9" spans="1:7" x14ac:dyDescent="0.2">
      <c r="A9" s="116" t="s">
        <v>254</v>
      </c>
      <c r="B9" s="150">
        <v>22695.919999999998</v>
      </c>
      <c r="C9" s="146">
        <v>22020.14</v>
      </c>
      <c r="D9" s="146">
        <v>17017.940000000002</v>
      </c>
      <c r="E9" s="146">
        <v>19566.21</v>
      </c>
      <c r="F9" s="146">
        <v>22118.36</v>
      </c>
      <c r="G9" s="306"/>
    </row>
    <row r="10" spans="1:7" x14ac:dyDescent="0.2">
      <c r="A10" s="279" t="s">
        <v>255</v>
      </c>
      <c r="B10" s="187">
        <v>306274.71000000002</v>
      </c>
      <c r="C10" s="148">
        <v>295777.51</v>
      </c>
      <c r="D10" s="148">
        <v>338647.63</v>
      </c>
      <c r="E10" s="148">
        <v>275898.33</v>
      </c>
      <c r="F10" s="148">
        <v>276072.25</v>
      </c>
      <c r="G10" s="306"/>
    </row>
    <row r="11" spans="1:7" ht="13.5" x14ac:dyDescent="0.2">
      <c r="A11" s="116" t="s">
        <v>256</v>
      </c>
      <c r="B11" s="182">
        <v>0.24088074395695286</v>
      </c>
      <c r="C11" s="183">
        <v>0.23418930668528515</v>
      </c>
      <c r="D11" s="183">
        <v>0.26628005635238022</v>
      </c>
      <c r="E11" s="183">
        <v>0.22691380553118967</v>
      </c>
      <c r="F11" s="183">
        <v>0.22675415584145092</v>
      </c>
      <c r="G11" s="306"/>
    </row>
    <row r="12" spans="1:7" ht="13.5" x14ac:dyDescent="0.2">
      <c r="A12" s="116" t="s">
        <v>257</v>
      </c>
      <c r="B12" s="182">
        <v>0.81509860869674811</v>
      </c>
      <c r="C12" s="183">
        <v>0.83477536882368086</v>
      </c>
      <c r="D12" s="183">
        <v>0.85615490650266768</v>
      </c>
      <c r="E12" s="183">
        <v>0.81596963635118758</v>
      </c>
      <c r="F12" s="183">
        <v>0.81549775466386054</v>
      </c>
      <c r="G12" s="306"/>
    </row>
    <row r="13" spans="1:7" x14ac:dyDescent="0.2">
      <c r="A13" s="116"/>
      <c r="B13" s="182"/>
      <c r="C13" s="184"/>
      <c r="D13" s="184"/>
      <c r="E13" s="184"/>
      <c r="F13" s="184"/>
      <c r="G13" s="306"/>
    </row>
    <row r="14" spans="1:7" ht="13.5" x14ac:dyDescent="0.2">
      <c r="A14" s="270" t="s">
        <v>258</v>
      </c>
      <c r="B14" s="185"/>
      <c r="C14" s="184"/>
      <c r="D14" s="184"/>
      <c r="E14" s="184"/>
      <c r="F14" s="184"/>
      <c r="G14" s="306"/>
    </row>
    <row r="15" spans="1:7" x14ac:dyDescent="0.2">
      <c r="A15" s="116" t="s">
        <v>250</v>
      </c>
      <c r="B15" s="150">
        <v>25648.059999999998</v>
      </c>
      <c r="C15" s="146">
        <v>69577.72</v>
      </c>
      <c r="D15" s="146">
        <v>83205.52</v>
      </c>
      <c r="E15" s="186"/>
      <c r="F15" s="186"/>
      <c r="G15" s="306"/>
    </row>
    <row r="16" spans="1:7" x14ac:dyDescent="0.2">
      <c r="A16" s="116" t="s">
        <v>259</v>
      </c>
      <c r="B16" s="150">
        <v>3495.14</v>
      </c>
      <c r="C16" s="146">
        <v>31.13</v>
      </c>
      <c r="D16" s="146">
        <v>159.12</v>
      </c>
      <c r="E16" s="186"/>
      <c r="F16" s="186"/>
      <c r="G16" s="306"/>
    </row>
    <row r="17" spans="1:7" x14ac:dyDescent="0.2">
      <c r="A17" s="116" t="s">
        <v>260</v>
      </c>
      <c r="B17" s="150">
        <v>32007.55</v>
      </c>
      <c r="C17" s="146">
        <v>38680.26</v>
      </c>
      <c r="D17" s="146">
        <v>30110</v>
      </c>
      <c r="E17" s="186"/>
      <c r="F17" s="186"/>
      <c r="G17" s="306"/>
    </row>
    <row r="18" spans="1:7" x14ac:dyDescent="0.2">
      <c r="A18" s="71" t="s">
        <v>261</v>
      </c>
      <c r="B18" s="150">
        <v>39224.120000000003</v>
      </c>
      <c r="C18" s="146">
        <v>8694.24</v>
      </c>
      <c r="D18" s="146">
        <v>11003.7</v>
      </c>
      <c r="E18" s="186"/>
      <c r="F18" s="186"/>
      <c r="G18" s="306"/>
    </row>
    <row r="19" spans="1:7" ht="54.6" customHeight="1" x14ac:dyDescent="0.2">
      <c r="A19" s="72" t="s">
        <v>262</v>
      </c>
      <c r="B19" s="187">
        <f>SUM(B15:B18)</f>
        <v>100374.87</v>
      </c>
      <c r="C19" s="148">
        <f t="shared" ref="C19:D19" si="0">SUM(C15:C18)</f>
        <v>116983.35000000002</v>
      </c>
      <c r="D19" s="148">
        <f t="shared" si="0"/>
        <v>124478.34</v>
      </c>
      <c r="E19" s="188"/>
      <c r="F19" s="188"/>
      <c r="G19" s="306"/>
    </row>
    <row r="20" spans="1:7" x14ac:dyDescent="0.2">
      <c r="A20" s="60"/>
      <c r="B20" s="61"/>
      <c r="C20" s="61"/>
      <c r="D20" s="61"/>
      <c r="E20" s="61"/>
      <c r="F20" s="61"/>
      <c r="G20" s="306"/>
    </row>
    <row r="21" spans="1:7" x14ac:dyDescent="0.2">
      <c r="A21" s="328"/>
      <c r="B21" s="328"/>
      <c r="C21" s="328"/>
      <c r="D21" s="328"/>
      <c r="E21" s="328"/>
      <c r="F21" s="328"/>
      <c r="G21" s="306"/>
    </row>
    <row r="22" spans="1:7" x14ac:dyDescent="0.2">
      <c r="A22" s="348" t="s">
        <v>263</v>
      </c>
      <c r="B22" s="348"/>
      <c r="C22" s="348"/>
      <c r="D22" s="348"/>
      <c r="E22" s="348"/>
      <c r="F22" s="348"/>
      <c r="G22" s="306"/>
    </row>
    <row r="23" spans="1:7" ht="13.5" x14ac:dyDescent="0.2">
      <c r="A23" s="116" t="s">
        <v>264</v>
      </c>
      <c r="B23" s="61"/>
      <c r="C23" s="61"/>
      <c r="D23" s="61"/>
      <c r="E23" s="61"/>
      <c r="F23" s="61"/>
      <c r="G23" s="306"/>
    </row>
    <row r="24" spans="1:7" ht="13.5" x14ac:dyDescent="0.2">
      <c r="A24" s="116" t="s">
        <v>265</v>
      </c>
      <c r="B24" s="61"/>
      <c r="C24" s="61"/>
      <c r="D24" s="61"/>
      <c r="E24" s="61"/>
      <c r="F24" s="61"/>
      <c r="G24" s="306"/>
    </row>
    <row r="25" spans="1:7" ht="29.25" customHeight="1" x14ac:dyDescent="0.2">
      <c r="A25" s="349" t="s">
        <v>349</v>
      </c>
      <c r="B25" s="349"/>
      <c r="C25" s="349"/>
      <c r="D25" s="349"/>
      <c r="E25" s="349"/>
      <c r="F25" s="349"/>
      <c r="G25" s="306"/>
    </row>
    <row r="26" spans="1:7" x14ac:dyDescent="0.2">
      <c r="A26" s="60"/>
      <c r="B26" s="61"/>
      <c r="C26" s="61"/>
      <c r="D26" s="61"/>
      <c r="E26" s="61"/>
      <c r="F26" s="61"/>
      <c r="G26" s="306"/>
    </row>
    <row r="27" spans="1:7" x14ac:dyDescent="0.2">
      <c r="A27" s="60"/>
      <c r="B27" s="61"/>
      <c r="C27" s="61"/>
      <c r="D27" s="61"/>
      <c r="E27" s="61"/>
      <c r="F27" s="61"/>
      <c r="G27" s="306"/>
    </row>
    <row r="28" spans="1:7" x14ac:dyDescent="0.2">
      <c r="A28" s="60"/>
      <c r="B28" s="61"/>
      <c r="C28" s="61"/>
      <c r="D28" s="61"/>
      <c r="E28" s="61"/>
      <c r="F28" s="61"/>
      <c r="G28" s="306"/>
    </row>
    <row r="29" spans="1:7" x14ac:dyDescent="0.2">
      <c r="A29" s="91"/>
    </row>
  </sheetData>
  <mergeCells count="3">
    <mergeCell ref="A2:F2"/>
    <mergeCell ref="A22:F22"/>
    <mergeCell ref="A25:F25"/>
  </mergeCells>
  <pageMargins left="0.70866141732283472" right="0.70866141732283472" top="0.74803149606299213" bottom="0.74803149606299213" header="0.31496062992125984" footer="0.31496062992125984"/>
  <pageSetup paperSize="9" scale="81" orientation="landscape" r:id="rId1"/>
  <headerFooter>
    <oddHeader>&amp;L&amp;G</oddHeader>
    <oddFooter>&amp;R&amp;8&amp;P of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H272"/>
  <sheetViews>
    <sheetView view="pageBreakPreview" topLeftCell="A25" zoomScaleNormal="100" zoomScaleSheetLayoutView="100" workbookViewId="0">
      <selection activeCell="C30" sqref="C30"/>
    </sheetView>
  </sheetViews>
  <sheetFormatPr defaultColWidth="8.625" defaultRowHeight="12" x14ac:dyDescent="0.2"/>
  <cols>
    <col min="1" max="1" width="50.125" style="37" customWidth="1"/>
    <col min="2" max="6" width="12.375" style="37" customWidth="1"/>
    <col min="7" max="7" width="9.375" style="37" customWidth="1"/>
    <col min="8" max="16384" width="8.625" style="37"/>
  </cols>
  <sheetData>
    <row r="1" spans="1:8" ht="15.75" x14ac:dyDescent="0.2">
      <c r="A1" s="165" t="s">
        <v>24</v>
      </c>
      <c r="B1" s="165"/>
      <c r="C1" s="165"/>
      <c r="D1" s="165"/>
      <c r="E1" s="165"/>
      <c r="F1" s="165"/>
    </row>
    <row r="2" spans="1:8" s="166" customFormat="1" ht="24.75" customHeight="1" x14ac:dyDescent="0.2">
      <c r="A2" s="114"/>
      <c r="B2" s="116"/>
      <c r="C2" s="116"/>
      <c r="D2" s="116"/>
      <c r="E2" s="117"/>
      <c r="F2" s="117"/>
    </row>
    <row r="3" spans="1:8" s="115" customFormat="1" x14ac:dyDescent="0.2">
      <c r="A3" s="2"/>
      <c r="B3" s="3">
        <v>2017</v>
      </c>
      <c r="C3" s="3">
        <v>2016</v>
      </c>
      <c r="D3" s="3">
        <v>2015</v>
      </c>
      <c r="E3" s="3">
        <v>2014</v>
      </c>
      <c r="F3" s="3">
        <v>2013</v>
      </c>
    </row>
    <row r="4" spans="1:8" x14ac:dyDescent="0.2">
      <c r="A4" s="4" t="s">
        <v>122</v>
      </c>
      <c r="B4" s="5"/>
      <c r="C4" s="6"/>
      <c r="D4" s="6"/>
      <c r="E4" s="6"/>
      <c r="F4" s="6"/>
      <c r="H4" s="106"/>
    </row>
    <row r="5" spans="1:8" x14ac:dyDescent="0.2">
      <c r="A5" s="7" t="s">
        <v>0</v>
      </c>
      <c r="B5" s="16">
        <v>9</v>
      </c>
      <c r="C5" s="26">
        <v>11</v>
      </c>
      <c r="D5" s="26">
        <v>6</v>
      </c>
      <c r="E5" s="26">
        <v>6</v>
      </c>
      <c r="F5" s="26">
        <v>15</v>
      </c>
      <c r="H5" s="106"/>
    </row>
    <row r="6" spans="1:8" x14ac:dyDescent="0.2">
      <c r="A6" s="7" t="s">
        <v>99</v>
      </c>
      <c r="B6" s="95">
        <v>429</v>
      </c>
      <c r="C6" s="96">
        <v>548</v>
      </c>
      <c r="D6" s="96">
        <v>802</v>
      </c>
      <c r="E6" s="96">
        <v>609</v>
      </c>
      <c r="F6" s="96">
        <v>918</v>
      </c>
    </row>
    <row r="7" spans="1:8" x14ac:dyDescent="0.2">
      <c r="A7" s="7" t="s">
        <v>98</v>
      </c>
      <c r="B7" s="95">
        <v>372</v>
      </c>
      <c r="C7" s="96">
        <v>481</v>
      </c>
      <c r="D7" s="96">
        <v>783</v>
      </c>
      <c r="E7" s="96">
        <v>780</v>
      </c>
      <c r="F7" s="96">
        <v>1088</v>
      </c>
    </row>
    <row r="8" spans="1:8" x14ac:dyDescent="0.2">
      <c r="A8" s="7" t="s">
        <v>97</v>
      </c>
      <c r="B8" s="95">
        <v>1500</v>
      </c>
      <c r="C8" s="96">
        <v>1604</v>
      </c>
      <c r="D8" s="96">
        <v>2234</v>
      </c>
      <c r="E8" s="96">
        <v>2387</v>
      </c>
      <c r="F8" s="96">
        <v>2423</v>
      </c>
    </row>
    <row r="9" spans="1:8" x14ac:dyDescent="0.2">
      <c r="A9" s="7" t="s">
        <v>275</v>
      </c>
      <c r="B9" s="95">
        <v>810</v>
      </c>
      <c r="C9" s="96">
        <v>1040</v>
      </c>
      <c r="D9" s="96">
        <v>1591</v>
      </c>
      <c r="E9" s="96">
        <v>1395</v>
      </c>
      <c r="F9" s="96">
        <v>2021</v>
      </c>
    </row>
    <row r="10" spans="1:8" x14ac:dyDescent="0.2">
      <c r="A10" s="7" t="s">
        <v>276</v>
      </c>
      <c r="B10" s="95">
        <v>2310</v>
      </c>
      <c r="C10" s="96">
        <v>2644</v>
      </c>
      <c r="D10" s="96">
        <v>3825</v>
      </c>
      <c r="E10" s="96">
        <v>3782</v>
      </c>
      <c r="F10" s="96">
        <v>4444</v>
      </c>
      <c r="H10" s="106"/>
    </row>
    <row r="11" spans="1:8" x14ac:dyDescent="0.2">
      <c r="A11" s="7" t="s">
        <v>100</v>
      </c>
      <c r="B11" s="95">
        <v>255879180.34999999</v>
      </c>
      <c r="C11" s="96">
        <v>293259067.5</v>
      </c>
      <c r="D11" s="96">
        <v>341393909.11000001</v>
      </c>
      <c r="E11" s="96">
        <v>347057639.14999998</v>
      </c>
      <c r="F11" s="96">
        <v>372879521.29000002</v>
      </c>
      <c r="G11" s="106"/>
    </row>
    <row r="12" spans="1:8" x14ac:dyDescent="0.2">
      <c r="A12" s="111" t="s">
        <v>123</v>
      </c>
      <c r="B12" s="110"/>
      <c r="C12" s="112"/>
      <c r="D12" s="112"/>
      <c r="E12" s="112"/>
      <c r="F12" s="112"/>
    </row>
    <row r="13" spans="1:8" x14ac:dyDescent="0.2">
      <c r="A13" s="7" t="s">
        <v>1</v>
      </c>
      <c r="B13" s="8">
        <v>7.0000000000000001E-3</v>
      </c>
      <c r="C13" s="9">
        <v>8.0000000000000002E-3</v>
      </c>
      <c r="D13" s="9">
        <v>4.0000000000000001E-3</v>
      </c>
      <c r="E13" s="9">
        <v>3.0000000000000001E-3</v>
      </c>
      <c r="F13" s="9">
        <v>8.0000000000000002E-3</v>
      </c>
      <c r="H13" s="106"/>
    </row>
    <row r="14" spans="1:8" x14ac:dyDescent="0.2">
      <c r="A14" s="7" t="s">
        <v>400</v>
      </c>
      <c r="B14" s="10">
        <v>0.63</v>
      </c>
      <c r="C14" s="9">
        <v>0.71</v>
      </c>
      <c r="D14" s="9">
        <v>0.93</v>
      </c>
      <c r="E14" s="9">
        <v>0.8</v>
      </c>
      <c r="F14" s="9">
        <v>1.08</v>
      </c>
    </row>
    <row r="15" spans="1:8" x14ac:dyDescent="0.2">
      <c r="A15" s="7" t="s">
        <v>398</v>
      </c>
      <c r="B15" s="10">
        <v>0.74</v>
      </c>
      <c r="C15" s="9">
        <v>0.87</v>
      </c>
      <c r="D15" s="9">
        <v>1.1000000000000001</v>
      </c>
      <c r="E15" s="9">
        <v>0.96</v>
      </c>
      <c r="F15" s="9">
        <v>1.36</v>
      </c>
    </row>
    <row r="16" spans="1:8" x14ac:dyDescent="0.2">
      <c r="A16" s="7" t="s">
        <v>399</v>
      </c>
      <c r="B16" s="10">
        <v>0.51</v>
      </c>
      <c r="C16" s="9">
        <v>0.49</v>
      </c>
      <c r="D16" s="9">
        <v>0.71</v>
      </c>
      <c r="E16" s="9">
        <v>0.65</v>
      </c>
      <c r="F16" s="9">
        <v>0.76</v>
      </c>
    </row>
    <row r="17" spans="1:6" x14ac:dyDescent="0.2">
      <c r="A17" s="11" t="s">
        <v>2</v>
      </c>
      <c r="B17" s="12">
        <v>0.34</v>
      </c>
      <c r="C17" s="9">
        <v>0.37</v>
      </c>
      <c r="D17" s="19">
        <v>0.47</v>
      </c>
      <c r="E17" s="13">
        <v>0.35</v>
      </c>
      <c r="F17" s="13">
        <v>0.49</v>
      </c>
    </row>
    <row r="18" spans="1:6" x14ac:dyDescent="0.2">
      <c r="A18" s="14" t="s">
        <v>3</v>
      </c>
      <c r="B18" s="8"/>
      <c r="C18" s="109"/>
      <c r="D18" s="15"/>
      <c r="E18" s="15"/>
      <c r="F18" s="15"/>
    </row>
    <row r="19" spans="1:6" x14ac:dyDescent="0.2">
      <c r="A19" s="7" t="s">
        <v>0</v>
      </c>
      <c r="B19" s="8">
        <v>0</v>
      </c>
      <c r="C19" s="9">
        <v>2</v>
      </c>
      <c r="D19" s="9">
        <v>0</v>
      </c>
      <c r="E19" s="9">
        <v>0</v>
      </c>
      <c r="F19" s="9">
        <v>0</v>
      </c>
    </row>
    <row r="20" spans="1:6" x14ac:dyDescent="0.2">
      <c r="A20" s="7" t="s">
        <v>4</v>
      </c>
      <c r="B20" s="25">
        <v>0</v>
      </c>
      <c r="C20" s="18">
        <v>6.0000000000000001E-3</v>
      </c>
      <c r="D20" s="18">
        <v>0</v>
      </c>
      <c r="E20" s="18">
        <v>0</v>
      </c>
      <c r="F20" s="18">
        <v>0</v>
      </c>
    </row>
    <row r="21" spans="1:6" x14ac:dyDescent="0.2">
      <c r="A21" s="7" t="s">
        <v>5</v>
      </c>
      <c r="B21" s="8">
        <v>0.38</v>
      </c>
      <c r="C21" s="9">
        <v>0.41</v>
      </c>
      <c r="D21" s="9">
        <v>0.53</v>
      </c>
      <c r="E21" s="9">
        <v>0.62</v>
      </c>
      <c r="F21" s="9">
        <v>0.78</v>
      </c>
    </row>
    <row r="22" spans="1:6" x14ac:dyDescent="0.2">
      <c r="A22" s="11" t="s">
        <v>6</v>
      </c>
      <c r="B22" s="17">
        <v>0.11</v>
      </c>
      <c r="C22" s="13">
        <v>0.09</v>
      </c>
      <c r="D22" s="13">
        <v>0.15</v>
      </c>
      <c r="E22" s="13">
        <v>0.17</v>
      </c>
      <c r="F22" s="13">
        <v>0.19</v>
      </c>
    </row>
    <row r="23" spans="1:6" x14ac:dyDescent="0.2">
      <c r="A23" s="4" t="s">
        <v>7</v>
      </c>
      <c r="B23" s="5"/>
      <c r="C23" s="6"/>
      <c r="D23" s="6"/>
      <c r="E23" s="6"/>
      <c r="F23" s="6"/>
    </row>
    <row r="24" spans="1:6" x14ac:dyDescent="0.2">
      <c r="A24" s="7" t="s">
        <v>0</v>
      </c>
      <c r="B24" s="8">
        <v>6</v>
      </c>
      <c r="C24" s="9">
        <v>7</v>
      </c>
      <c r="D24" s="9">
        <v>2</v>
      </c>
      <c r="E24" s="9">
        <v>3</v>
      </c>
      <c r="F24" s="9">
        <v>6</v>
      </c>
    </row>
    <row r="25" spans="1:6" x14ac:dyDescent="0.2">
      <c r="A25" s="7" t="s">
        <v>4</v>
      </c>
      <c r="B25" s="25">
        <v>1.4999999999999999E-2</v>
      </c>
      <c r="C25" s="18">
        <v>1.2999999999999999E-2</v>
      </c>
      <c r="D25" s="18">
        <v>3.0000000000000001E-3</v>
      </c>
      <c r="E25" s="18">
        <v>6.0000000000000001E-3</v>
      </c>
      <c r="F25" s="18">
        <v>0.01</v>
      </c>
    </row>
    <row r="26" spans="1:6" x14ac:dyDescent="0.2">
      <c r="A26" s="7" t="s">
        <v>5</v>
      </c>
      <c r="B26" s="10">
        <v>0.9</v>
      </c>
      <c r="C26" s="9">
        <v>1.06</v>
      </c>
      <c r="D26" s="9">
        <v>1.52</v>
      </c>
      <c r="E26" s="9">
        <v>1.22</v>
      </c>
      <c r="F26" s="9">
        <v>1.83</v>
      </c>
    </row>
    <row r="27" spans="1:6" x14ac:dyDescent="0.2">
      <c r="A27" s="11" t="s">
        <v>6</v>
      </c>
      <c r="B27" s="17">
        <v>0.63</v>
      </c>
      <c r="C27" s="13">
        <v>0.73</v>
      </c>
      <c r="D27" s="13">
        <v>0.98</v>
      </c>
      <c r="E27" s="13">
        <v>0.69</v>
      </c>
      <c r="F27" s="13">
        <v>1.05</v>
      </c>
    </row>
    <row r="28" spans="1:6" x14ac:dyDescent="0.2">
      <c r="A28" s="14" t="s">
        <v>8</v>
      </c>
      <c r="B28" s="8"/>
      <c r="C28" s="15"/>
      <c r="D28" s="15"/>
      <c r="E28" s="15"/>
      <c r="F28" s="15"/>
    </row>
    <row r="29" spans="1:6" x14ac:dyDescent="0.2">
      <c r="A29" s="7" t="s">
        <v>0</v>
      </c>
      <c r="B29" s="8">
        <v>0</v>
      </c>
      <c r="C29" s="9">
        <v>0</v>
      </c>
      <c r="D29" s="9">
        <v>0</v>
      </c>
      <c r="E29" s="9">
        <v>0</v>
      </c>
      <c r="F29" s="9">
        <v>1</v>
      </c>
    </row>
    <row r="30" spans="1:6" x14ac:dyDescent="0.2">
      <c r="A30" s="7" t="s">
        <v>4</v>
      </c>
      <c r="B30" s="25">
        <v>0</v>
      </c>
      <c r="C30" s="18">
        <v>0</v>
      </c>
      <c r="D30" s="18">
        <v>0</v>
      </c>
      <c r="E30" s="18">
        <v>0</v>
      </c>
      <c r="F30" s="18">
        <v>6.0000000000000001E-3</v>
      </c>
    </row>
    <row r="31" spans="1:6" x14ac:dyDescent="0.2">
      <c r="A31" s="7" t="s">
        <v>5</v>
      </c>
      <c r="B31" s="8">
        <v>0.25</v>
      </c>
      <c r="C31" s="9">
        <v>0.57999999999999996</v>
      </c>
      <c r="D31" s="9">
        <v>0.47</v>
      </c>
      <c r="E31" s="9">
        <v>0.49</v>
      </c>
      <c r="F31" s="9">
        <v>0.61</v>
      </c>
    </row>
    <row r="32" spans="1:6" x14ac:dyDescent="0.2">
      <c r="A32" s="11" t="s">
        <v>6</v>
      </c>
      <c r="B32" s="12">
        <v>0.06</v>
      </c>
      <c r="C32" s="19">
        <v>0.17</v>
      </c>
      <c r="D32" s="19">
        <v>0.09</v>
      </c>
      <c r="E32" s="19">
        <v>0.14000000000000001</v>
      </c>
      <c r="F32" s="19">
        <v>0.2</v>
      </c>
    </row>
    <row r="33" spans="1:6" x14ac:dyDescent="0.2">
      <c r="A33" s="14" t="s">
        <v>9</v>
      </c>
      <c r="B33" s="8"/>
      <c r="C33" s="15"/>
      <c r="D33" s="15"/>
      <c r="E33" s="15"/>
      <c r="F33" s="15"/>
    </row>
    <row r="34" spans="1:6" x14ac:dyDescent="0.2">
      <c r="A34" s="7" t="s">
        <v>0</v>
      </c>
      <c r="B34" s="8">
        <v>0</v>
      </c>
      <c r="C34" s="9">
        <v>0</v>
      </c>
      <c r="D34" s="9">
        <v>0</v>
      </c>
      <c r="E34" s="9">
        <v>0</v>
      </c>
      <c r="F34" s="9">
        <v>0</v>
      </c>
    </row>
    <row r="35" spans="1:6" x14ac:dyDescent="0.2">
      <c r="A35" s="7" t="s">
        <v>4</v>
      </c>
      <c r="B35" s="25">
        <v>0</v>
      </c>
      <c r="C35" s="18">
        <v>0</v>
      </c>
      <c r="D35" s="18">
        <v>0</v>
      </c>
      <c r="E35" s="18">
        <v>0</v>
      </c>
      <c r="F35" s="18">
        <v>0</v>
      </c>
    </row>
    <row r="36" spans="1:6" x14ac:dyDescent="0.2">
      <c r="A36" s="7" t="s">
        <v>5</v>
      </c>
      <c r="B36" s="8">
        <v>0.33</v>
      </c>
      <c r="C36" s="9">
        <v>0.49</v>
      </c>
      <c r="D36" s="9">
        <v>0.7</v>
      </c>
      <c r="E36" s="9">
        <v>0.81</v>
      </c>
      <c r="F36" s="9">
        <v>1.52</v>
      </c>
    </row>
    <row r="37" spans="1:6" x14ac:dyDescent="0.2">
      <c r="A37" s="11" t="s">
        <v>6</v>
      </c>
      <c r="B37" s="17">
        <v>0.11</v>
      </c>
      <c r="C37" s="13">
        <v>0.14000000000000001</v>
      </c>
      <c r="D37" s="13">
        <v>0.16</v>
      </c>
      <c r="E37" s="13">
        <v>0.14000000000000001</v>
      </c>
      <c r="F37" s="13">
        <v>0.17</v>
      </c>
    </row>
    <row r="38" spans="1:6" x14ac:dyDescent="0.2">
      <c r="A38" s="14" t="s">
        <v>10</v>
      </c>
      <c r="B38" s="8"/>
      <c r="C38" s="9"/>
      <c r="D38" s="9"/>
      <c r="E38" s="9"/>
      <c r="F38" s="9"/>
    </row>
    <row r="39" spans="1:6" x14ac:dyDescent="0.2">
      <c r="A39" s="7" t="s">
        <v>0</v>
      </c>
      <c r="B39" s="8">
        <v>0</v>
      </c>
      <c r="C39" s="9">
        <v>0</v>
      </c>
      <c r="D39" s="9">
        <v>1</v>
      </c>
      <c r="E39" s="9">
        <v>0</v>
      </c>
      <c r="F39" s="9">
        <v>0</v>
      </c>
    </row>
    <row r="40" spans="1:6" x14ac:dyDescent="0.2">
      <c r="A40" s="7" t="s">
        <v>4</v>
      </c>
      <c r="B40" s="25">
        <v>0</v>
      </c>
      <c r="C40" s="18">
        <v>0</v>
      </c>
      <c r="D40" s="18">
        <v>1.0999999999999999E-2</v>
      </c>
      <c r="E40" s="18">
        <v>0</v>
      </c>
      <c r="F40" s="18">
        <v>0</v>
      </c>
    </row>
    <row r="41" spans="1:6" x14ac:dyDescent="0.2">
      <c r="A41" s="7" t="s">
        <v>5</v>
      </c>
      <c r="B41" s="8">
        <v>0.26</v>
      </c>
      <c r="C41" s="9">
        <v>0.3</v>
      </c>
      <c r="D41" s="9">
        <v>0.41</v>
      </c>
      <c r="E41" s="9">
        <v>0.23</v>
      </c>
      <c r="F41" s="9">
        <v>0.23</v>
      </c>
    </row>
    <row r="42" spans="1:6" x14ac:dyDescent="0.2">
      <c r="A42" s="11" t="s">
        <v>6</v>
      </c>
      <c r="B42" s="17">
        <v>0.04</v>
      </c>
      <c r="C42" s="13">
        <v>0.13</v>
      </c>
      <c r="D42" s="19">
        <v>0.13</v>
      </c>
      <c r="E42" s="21">
        <v>0.08</v>
      </c>
      <c r="F42" s="13">
        <v>0</v>
      </c>
    </row>
    <row r="43" spans="1:6" x14ac:dyDescent="0.2">
      <c r="A43" s="14" t="s">
        <v>11</v>
      </c>
      <c r="B43" s="22"/>
      <c r="C43" s="23"/>
      <c r="D43" s="23"/>
      <c r="E43" s="23"/>
      <c r="F43" s="24"/>
    </row>
    <row r="44" spans="1:6" x14ac:dyDescent="0.2">
      <c r="A44" s="7" t="s">
        <v>0</v>
      </c>
      <c r="B44" s="8">
        <v>0</v>
      </c>
      <c r="C44" s="9">
        <v>2</v>
      </c>
      <c r="D44" s="9">
        <v>0</v>
      </c>
      <c r="E44" s="9">
        <v>1</v>
      </c>
      <c r="F44" s="9">
        <v>0</v>
      </c>
    </row>
    <row r="45" spans="1:6" x14ac:dyDescent="0.2">
      <c r="A45" s="7" t="s">
        <v>4</v>
      </c>
      <c r="B45" s="25">
        <v>0</v>
      </c>
      <c r="C45" s="18">
        <v>1.6E-2</v>
      </c>
      <c r="D45" s="18">
        <v>0</v>
      </c>
      <c r="E45" s="18">
        <v>5.0000000000000001E-3</v>
      </c>
      <c r="F45" s="18">
        <v>0</v>
      </c>
    </row>
    <row r="46" spans="1:6" x14ac:dyDescent="0.2">
      <c r="A46" s="7" t="s">
        <v>5</v>
      </c>
      <c r="B46" s="8">
        <v>0.65</v>
      </c>
      <c r="C46" s="9">
        <v>0.78</v>
      </c>
      <c r="D46" s="9">
        <v>0.9</v>
      </c>
      <c r="E46" s="9">
        <v>0.87</v>
      </c>
      <c r="F46" s="9">
        <v>0.82</v>
      </c>
    </row>
    <row r="47" spans="1:6" x14ac:dyDescent="0.2">
      <c r="A47" s="11" t="s">
        <v>6</v>
      </c>
      <c r="B47" s="17">
        <v>0.17</v>
      </c>
      <c r="C47" s="13">
        <v>0.28000000000000003</v>
      </c>
      <c r="D47" s="13">
        <v>0.23</v>
      </c>
      <c r="E47" s="19">
        <v>0.23</v>
      </c>
      <c r="F47" s="13">
        <v>0.18</v>
      </c>
    </row>
    <row r="48" spans="1:6" x14ac:dyDescent="0.2">
      <c r="A48" s="14" t="s">
        <v>277</v>
      </c>
      <c r="B48" s="8"/>
      <c r="C48" s="9"/>
      <c r="D48" s="9"/>
      <c r="E48" s="9"/>
      <c r="F48" s="9"/>
    </row>
    <row r="49" spans="1:6" x14ac:dyDescent="0.2">
      <c r="A49" s="7" t="s">
        <v>0</v>
      </c>
      <c r="B49" s="8">
        <v>0</v>
      </c>
      <c r="C49" s="9">
        <v>0</v>
      </c>
      <c r="D49" s="9">
        <v>1</v>
      </c>
      <c r="E49" s="9">
        <v>2</v>
      </c>
      <c r="F49" s="9">
        <v>0</v>
      </c>
    </row>
    <row r="50" spans="1:6" x14ac:dyDescent="0.2">
      <c r="A50" s="7" t="s">
        <v>4</v>
      </c>
      <c r="B50" s="25">
        <v>0</v>
      </c>
      <c r="C50" s="18">
        <v>0</v>
      </c>
      <c r="D50" s="18">
        <v>1.4E-2</v>
      </c>
      <c r="E50" s="18">
        <v>2.9000000000000001E-2</v>
      </c>
      <c r="F50" s="195">
        <v>0</v>
      </c>
    </row>
    <row r="51" spans="1:6" x14ac:dyDescent="0.2">
      <c r="A51" s="7" t="s">
        <v>5</v>
      </c>
      <c r="B51" s="10">
        <v>2.44</v>
      </c>
      <c r="C51" s="20">
        <v>1.1200000000000001</v>
      </c>
      <c r="D51" s="20">
        <v>1.1599999999999999</v>
      </c>
      <c r="E51" s="20">
        <v>1.31</v>
      </c>
      <c r="F51" s="20">
        <v>1.48</v>
      </c>
    </row>
    <row r="52" spans="1:6" x14ac:dyDescent="0.2">
      <c r="A52" s="11" t="s">
        <v>6</v>
      </c>
      <c r="B52" s="17">
        <v>1.47</v>
      </c>
      <c r="C52" s="13">
        <v>0.66</v>
      </c>
      <c r="D52" s="13">
        <v>0.67</v>
      </c>
      <c r="E52" s="13">
        <v>0.9</v>
      </c>
      <c r="F52" s="13">
        <v>1</v>
      </c>
    </row>
    <row r="53" spans="1:6" x14ac:dyDescent="0.2">
      <c r="A53" s="14" t="s">
        <v>278</v>
      </c>
      <c r="B53" s="8"/>
      <c r="C53" s="9"/>
      <c r="D53" s="9"/>
      <c r="E53" s="9"/>
      <c r="F53" s="9"/>
    </row>
    <row r="54" spans="1:6" x14ac:dyDescent="0.2">
      <c r="A54" s="7" t="s">
        <v>0</v>
      </c>
      <c r="B54" s="8">
        <v>3</v>
      </c>
      <c r="C54" s="9">
        <v>0</v>
      </c>
      <c r="D54" s="9">
        <v>1</v>
      </c>
      <c r="E54" s="9">
        <v>0</v>
      </c>
      <c r="F54" s="9">
        <v>3</v>
      </c>
    </row>
    <row r="55" spans="1:6" x14ac:dyDescent="0.2">
      <c r="A55" s="7" t="s">
        <v>4</v>
      </c>
      <c r="B55" s="25">
        <v>2.1000000000000001E-2</v>
      </c>
      <c r="C55" s="18">
        <v>0</v>
      </c>
      <c r="D55" s="18">
        <v>7.0000000000000001E-3</v>
      </c>
      <c r="E55" s="18">
        <v>0</v>
      </c>
      <c r="F55" s="18">
        <v>1.7999999999999999E-2</v>
      </c>
    </row>
    <row r="56" spans="1:6" x14ac:dyDescent="0.2">
      <c r="A56" s="7" t="s">
        <v>5</v>
      </c>
      <c r="B56" s="10">
        <v>0.35</v>
      </c>
      <c r="C56" s="20">
        <v>0.28999999999999998</v>
      </c>
      <c r="D56" s="20">
        <v>0.47</v>
      </c>
      <c r="E56" s="20">
        <v>0.39</v>
      </c>
      <c r="F56" s="20">
        <v>0.53</v>
      </c>
    </row>
    <row r="57" spans="1:6" x14ac:dyDescent="0.2">
      <c r="A57" s="11" t="s">
        <v>6</v>
      </c>
      <c r="B57" s="17">
        <v>0.14000000000000001</v>
      </c>
      <c r="C57" s="13">
        <v>0.14000000000000001</v>
      </c>
      <c r="D57" s="13">
        <v>0.22</v>
      </c>
      <c r="E57" s="13">
        <v>0.17</v>
      </c>
      <c r="F57" s="13">
        <v>0.18</v>
      </c>
    </row>
    <row r="58" spans="1:6" x14ac:dyDescent="0.2">
      <c r="A58" s="14" t="s">
        <v>12</v>
      </c>
      <c r="B58" s="8"/>
      <c r="C58" s="15"/>
      <c r="D58" s="15"/>
      <c r="E58" s="15"/>
      <c r="F58" s="15"/>
    </row>
    <row r="59" spans="1:6" x14ac:dyDescent="0.2">
      <c r="A59" s="7" t="s">
        <v>0</v>
      </c>
      <c r="B59" s="8">
        <v>0</v>
      </c>
      <c r="C59" s="9">
        <v>0</v>
      </c>
      <c r="D59" s="9">
        <v>0</v>
      </c>
      <c r="E59" s="9">
        <v>0</v>
      </c>
      <c r="F59" s="9">
        <v>0</v>
      </c>
    </row>
    <row r="60" spans="1:6" x14ac:dyDescent="0.2">
      <c r="A60" s="7" t="s">
        <v>4</v>
      </c>
      <c r="B60" s="25">
        <v>0</v>
      </c>
      <c r="C60" s="18">
        <v>0</v>
      </c>
      <c r="D60" s="18">
        <v>0</v>
      </c>
      <c r="E60" s="18">
        <v>0</v>
      </c>
      <c r="F60" s="18">
        <v>0</v>
      </c>
    </row>
    <row r="61" spans="1:6" x14ac:dyDescent="0.2">
      <c r="A61" s="7" t="s">
        <v>5</v>
      </c>
      <c r="B61" s="10">
        <v>0.77</v>
      </c>
      <c r="C61" s="20">
        <v>0.51</v>
      </c>
      <c r="D61" s="20">
        <v>0.53</v>
      </c>
      <c r="E61" s="20">
        <v>0.43</v>
      </c>
      <c r="F61" s="20">
        <v>0.51</v>
      </c>
    </row>
    <row r="62" spans="1:6" x14ac:dyDescent="0.2">
      <c r="A62" s="11" t="s">
        <v>6</v>
      </c>
      <c r="B62" s="17">
        <v>0.39</v>
      </c>
      <c r="C62" s="13">
        <v>0.21</v>
      </c>
      <c r="D62" s="13">
        <v>0.23</v>
      </c>
      <c r="E62" s="13">
        <v>0.11</v>
      </c>
      <c r="F62" s="13">
        <v>0.3</v>
      </c>
    </row>
    <row r="63" spans="1:6" x14ac:dyDescent="0.2">
      <c r="A63" s="14" t="s">
        <v>13</v>
      </c>
      <c r="B63" s="8"/>
      <c r="C63" s="15"/>
      <c r="D63" s="15"/>
      <c r="E63" s="15"/>
      <c r="F63" s="15"/>
    </row>
    <row r="64" spans="1:6" x14ac:dyDescent="0.2">
      <c r="A64" s="7" t="s">
        <v>0</v>
      </c>
      <c r="B64" s="16" t="s">
        <v>16</v>
      </c>
      <c r="C64" s="15">
        <v>0</v>
      </c>
      <c r="D64" s="15">
        <v>1</v>
      </c>
      <c r="E64" s="15">
        <v>0</v>
      </c>
      <c r="F64" s="15">
        <v>5</v>
      </c>
    </row>
    <row r="65" spans="1:7" x14ac:dyDescent="0.2">
      <c r="A65" s="7" t="s">
        <v>4</v>
      </c>
      <c r="B65" s="25" t="s">
        <v>16</v>
      </c>
      <c r="C65" s="27">
        <v>0</v>
      </c>
      <c r="D65" s="27">
        <v>2.1999999999999999E-2</v>
      </c>
      <c r="E65" s="26">
        <v>0</v>
      </c>
      <c r="F65" s="27">
        <v>6.6000000000000003E-2</v>
      </c>
    </row>
    <row r="66" spans="1:7" x14ac:dyDescent="0.2">
      <c r="A66" s="7" t="s">
        <v>5</v>
      </c>
      <c r="B66" s="10" t="s">
        <v>16</v>
      </c>
      <c r="C66" s="15">
        <v>0.81</v>
      </c>
      <c r="D66" s="15">
        <v>1.03</v>
      </c>
      <c r="E66" s="27">
        <v>1.65</v>
      </c>
      <c r="F66" s="15">
        <v>1.1499999999999999</v>
      </c>
    </row>
    <row r="67" spans="1:7" x14ac:dyDescent="0.2">
      <c r="A67" s="11" t="s">
        <v>6</v>
      </c>
      <c r="B67" s="12" t="s">
        <v>16</v>
      </c>
      <c r="C67" s="28">
        <v>0.16</v>
      </c>
      <c r="D67" s="28">
        <v>0.28000000000000003</v>
      </c>
      <c r="E67" s="28">
        <v>0.48</v>
      </c>
      <c r="F67" s="28">
        <v>0.28000000000000003</v>
      </c>
      <c r="G67" s="106"/>
    </row>
    <row r="68" spans="1:7" x14ac:dyDescent="0.2">
      <c r="A68" s="7"/>
      <c r="B68" s="20"/>
      <c r="C68" s="15"/>
      <c r="D68" s="15"/>
      <c r="E68" s="15"/>
      <c r="F68" s="15"/>
      <c r="G68" s="106"/>
    </row>
    <row r="69" spans="1:7" ht="12.75" x14ac:dyDescent="0.2">
      <c r="A69" s="352" t="s">
        <v>105</v>
      </c>
      <c r="B69" s="352"/>
      <c r="C69" s="352"/>
      <c r="D69" s="352"/>
      <c r="E69" s="352"/>
      <c r="F69" s="352"/>
    </row>
    <row r="70" spans="1:7" x14ac:dyDescent="0.2">
      <c r="A70" s="107" t="s">
        <v>106</v>
      </c>
      <c r="B70" s="250">
        <v>2017</v>
      </c>
      <c r="C70" s="251">
        <v>2016</v>
      </c>
      <c r="D70" s="251">
        <v>2015</v>
      </c>
      <c r="E70" s="251">
        <v>2014</v>
      </c>
      <c r="F70" s="251">
        <v>2013</v>
      </c>
    </row>
    <row r="71" spans="1:7" x14ac:dyDescent="0.2">
      <c r="A71" s="108" t="s">
        <v>107</v>
      </c>
      <c r="B71" s="103">
        <v>2</v>
      </c>
      <c r="C71" s="104">
        <v>2</v>
      </c>
      <c r="D71" s="105">
        <v>2</v>
      </c>
      <c r="E71" s="105">
        <v>1</v>
      </c>
      <c r="F71" s="105">
        <v>2</v>
      </c>
    </row>
    <row r="72" spans="1:7" x14ac:dyDescent="0.2">
      <c r="A72" s="108" t="s">
        <v>279</v>
      </c>
      <c r="B72" s="103">
        <v>1</v>
      </c>
      <c r="C72" s="104" t="s">
        <v>16</v>
      </c>
      <c r="D72" s="105" t="s">
        <v>16</v>
      </c>
      <c r="E72" s="105" t="s">
        <v>16</v>
      </c>
      <c r="F72" s="105" t="s">
        <v>16</v>
      </c>
    </row>
    <row r="73" spans="1:7" x14ac:dyDescent="0.2">
      <c r="A73" s="108" t="s">
        <v>108</v>
      </c>
      <c r="B73" s="103">
        <v>3</v>
      </c>
      <c r="C73" s="104">
        <v>4</v>
      </c>
      <c r="D73" s="105" t="s">
        <v>16</v>
      </c>
      <c r="E73" s="105" t="s">
        <v>16</v>
      </c>
      <c r="F73" s="105">
        <v>3</v>
      </c>
    </row>
    <row r="74" spans="1:7" x14ac:dyDescent="0.2">
      <c r="A74" s="108" t="s">
        <v>281</v>
      </c>
      <c r="B74" s="103" t="s">
        <v>16</v>
      </c>
      <c r="C74" s="104">
        <v>1</v>
      </c>
      <c r="D74" s="105" t="s">
        <v>16</v>
      </c>
      <c r="E74" s="105">
        <v>1</v>
      </c>
      <c r="F74" s="105" t="s">
        <v>16</v>
      </c>
    </row>
    <row r="75" spans="1:7" x14ac:dyDescent="0.2">
      <c r="A75" s="108" t="s">
        <v>109</v>
      </c>
      <c r="B75" s="103" t="s">
        <v>16</v>
      </c>
      <c r="C75" s="104">
        <v>1</v>
      </c>
      <c r="D75" s="105" t="s">
        <v>16</v>
      </c>
      <c r="E75" s="105" t="s">
        <v>16</v>
      </c>
      <c r="F75" s="105" t="s">
        <v>16</v>
      </c>
    </row>
    <row r="76" spans="1:7" x14ac:dyDescent="0.2">
      <c r="A76" s="108" t="s">
        <v>110</v>
      </c>
      <c r="B76" s="103" t="s">
        <v>16</v>
      </c>
      <c r="C76" s="104" t="s">
        <v>16</v>
      </c>
      <c r="D76" s="105" t="s">
        <v>16</v>
      </c>
      <c r="E76" s="105" t="s">
        <v>16</v>
      </c>
      <c r="F76" s="105" t="s">
        <v>16</v>
      </c>
    </row>
    <row r="77" spans="1:7" x14ac:dyDescent="0.2">
      <c r="A77" s="108" t="s">
        <v>111</v>
      </c>
      <c r="B77" s="103" t="s">
        <v>16</v>
      </c>
      <c r="C77" s="104">
        <v>1</v>
      </c>
      <c r="D77" s="105" t="s">
        <v>16</v>
      </c>
      <c r="E77" s="105" t="s">
        <v>16</v>
      </c>
      <c r="F77" s="105" t="s">
        <v>16</v>
      </c>
    </row>
    <row r="78" spans="1:7" x14ac:dyDescent="0.2">
      <c r="A78" s="108" t="s">
        <v>112</v>
      </c>
      <c r="B78" s="103" t="s">
        <v>16</v>
      </c>
      <c r="C78" s="104">
        <v>1</v>
      </c>
      <c r="D78" s="105" t="s">
        <v>16</v>
      </c>
      <c r="E78" s="105" t="s">
        <v>16</v>
      </c>
      <c r="F78" s="105" t="s">
        <v>16</v>
      </c>
    </row>
    <row r="79" spans="1:7" x14ac:dyDescent="0.2">
      <c r="A79" s="108" t="s">
        <v>283</v>
      </c>
      <c r="B79" s="103" t="s">
        <v>16</v>
      </c>
      <c r="C79" s="104" t="s">
        <v>16</v>
      </c>
      <c r="D79" s="105" t="s">
        <v>16</v>
      </c>
      <c r="E79" s="105" t="s">
        <v>16</v>
      </c>
      <c r="F79" s="105">
        <v>1</v>
      </c>
    </row>
    <row r="80" spans="1:7" x14ac:dyDescent="0.2">
      <c r="A80" s="108" t="s">
        <v>285</v>
      </c>
      <c r="B80" s="103">
        <v>1</v>
      </c>
      <c r="C80" s="104" t="s">
        <v>16</v>
      </c>
      <c r="D80" s="105" t="s">
        <v>16</v>
      </c>
      <c r="E80" s="105" t="s">
        <v>16</v>
      </c>
      <c r="F80" s="105" t="s">
        <v>16</v>
      </c>
    </row>
    <row r="81" spans="1:6" x14ac:dyDescent="0.2">
      <c r="A81" s="108" t="s">
        <v>124</v>
      </c>
      <c r="B81" s="103" t="s">
        <v>16</v>
      </c>
      <c r="C81" s="104" t="s">
        <v>16</v>
      </c>
      <c r="D81" s="105" t="s">
        <v>16</v>
      </c>
      <c r="E81" s="105">
        <v>1</v>
      </c>
      <c r="F81" s="105" t="s">
        <v>16</v>
      </c>
    </row>
    <row r="82" spans="1:6" x14ac:dyDescent="0.2">
      <c r="A82" s="108" t="s">
        <v>287</v>
      </c>
      <c r="B82" s="103">
        <v>1</v>
      </c>
      <c r="C82" s="104" t="s">
        <v>16</v>
      </c>
      <c r="D82" s="105" t="s">
        <v>16</v>
      </c>
      <c r="E82" s="105" t="s">
        <v>16</v>
      </c>
      <c r="F82" s="105" t="s">
        <v>16</v>
      </c>
    </row>
    <row r="83" spans="1:6" x14ac:dyDescent="0.2">
      <c r="A83" s="108" t="s">
        <v>113</v>
      </c>
      <c r="B83" s="103" t="s">
        <v>16</v>
      </c>
      <c r="C83" s="104" t="s">
        <v>16</v>
      </c>
      <c r="D83" s="105">
        <v>1</v>
      </c>
      <c r="E83" s="105">
        <v>1</v>
      </c>
      <c r="F83" s="105">
        <v>2</v>
      </c>
    </row>
    <row r="84" spans="1:6" x14ac:dyDescent="0.2">
      <c r="A84" s="108"/>
      <c r="B84" s="103"/>
      <c r="C84" s="104"/>
      <c r="D84" s="105"/>
      <c r="E84" s="105"/>
      <c r="F84" s="105"/>
    </row>
    <row r="85" spans="1:6" x14ac:dyDescent="0.2">
      <c r="A85" s="108" t="s">
        <v>114</v>
      </c>
      <c r="B85" s="103" t="s">
        <v>16</v>
      </c>
      <c r="C85" s="104" t="s">
        <v>16</v>
      </c>
      <c r="D85" s="105" t="s">
        <v>16</v>
      </c>
      <c r="E85" s="105">
        <v>1</v>
      </c>
      <c r="F85" s="105">
        <v>2</v>
      </c>
    </row>
    <row r="86" spans="1:6" x14ac:dyDescent="0.2">
      <c r="A86" s="108" t="s">
        <v>280</v>
      </c>
      <c r="B86" s="103" t="s">
        <v>16</v>
      </c>
      <c r="C86" s="104" t="s">
        <v>16</v>
      </c>
      <c r="D86" s="105" t="s">
        <v>16</v>
      </c>
      <c r="E86" s="105" t="s">
        <v>16</v>
      </c>
      <c r="F86" s="105" t="s">
        <v>16</v>
      </c>
    </row>
    <row r="87" spans="1:6" x14ac:dyDescent="0.2">
      <c r="A87" s="108" t="s">
        <v>115</v>
      </c>
      <c r="B87" s="103" t="s">
        <v>16</v>
      </c>
      <c r="C87" s="104" t="s">
        <v>16</v>
      </c>
      <c r="D87" s="105">
        <v>2</v>
      </c>
      <c r="E87" s="105" t="s">
        <v>16</v>
      </c>
      <c r="F87" s="105">
        <v>1</v>
      </c>
    </row>
    <row r="88" spans="1:6" x14ac:dyDescent="0.2">
      <c r="A88" s="108" t="s">
        <v>282</v>
      </c>
      <c r="B88" s="103" t="s">
        <v>16</v>
      </c>
      <c r="C88" s="104" t="s">
        <v>16</v>
      </c>
      <c r="D88" s="105" t="s">
        <v>16</v>
      </c>
      <c r="E88" s="105" t="s">
        <v>16</v>
      </c>
      <c r="F88" s="105" t="s">
        <v>16</v>
      </c>
    </row>
    <row r="89" spans="1:6" x14ac:dyDescent="0.2">
      <c r="A89" s="108" t="s">
        <v>116</v>
      </c>
      <c r="B89" s="103" t="s">
        <v>16</v>
      </c>
      <c r="C89" s="104" t="s">
        <v>16</v>
      </c>
      <c r="D89" s="105" t="s">
        <v>16</v>
      </c>
      <c r="E89" s="105" t="s">
        <v>16</v>
      </c>
      <c r="F89" s="105" t="s">
        <v>16</v>
      </c>
    </row>
    <row r="90" spans="1:6" x14ac:dyDescent="0.2">
      <c r="A90" s="108" t="s">
        <v>117</v>
      </c>
      <c r="B90" s="103" t="s">
        <v>16</v>
      </c>
      <c r="C90" s="104" t="s">
        <v>16</v>
      </c>
      <c r="D90" s="105">
        <v>1</v>
      </c>
      <c r="E90" s="105" t="s">
        <v>16</v>
      </c>
      <c r="F90" s="105" t="s">
        <v>16</v>
      </c>
    </row>
    <row r="91" spans="1:6" x14ac:dyDescent="0.2">
      <c r="A91" s="108" t="s">
        <v>118</v>
      </c>
      <c r="B91" s="103">
        <v>1</v>
      </c>
      <c r="C91" s="104" t="s">
        <v>16</v>
      </c>
      <c r="D91" s="105" t="s">
        <v>16</v>
      </c>
      <c r="E91" s="105" t="s">
        <v>16</v>
      </c>
      <c r="F91" s="105" t="s">
        <v>16</v>
      </c>
    </row>
    <row r="92" spans="1:6" x14ac:dyDescent="0.2">
      <c r="A92" s="108" t="s">
        <v>119</v>
      </c>
      <c r="B92" s="103" t="s">
        <v>16</v>
      </c>
      <c r="C92" s="104" t="s">
        <v>16</v>
      </c>
      <c r="D92" s="105" t="s">
        <v>16</v>
      </c>
      <c r="E92" s="105" t="s">
        <v>16</v>
      </c>
      <c r="F92" s="105" t="s">
        <v>16</v>
      </c>
    </row>
    <row r="93" spans="1:6" x14ac:dyDescent="0.2">
      <c r="A93" s="108" t="s">
        <v>284</v>
      </c>
      <c r="B93" s="103" t="s">
        <v>16</v>
      </c>
      <c r="C93" s="104" t="s">
        <v>16</v>
      </c>
      <c r="D93" s="105" t="s">
        <v>16</v>
      </c>
      <c r="E93" s="105">
        <v>1</v>
      </c>
      <c r="F93" s="105">
        <v>1</v>
      </c>
    </row>
    <row r="94" spans="1:6" x14ac:dyDescent="0.2">
      <c r="A94" s="108" t="s">
        <v>286</v>
      </c>
      <c r="B94" s="103" t="s">
        <v>16</v>
      </c>
      <c r="C94" s="104">
        <v>1</v>
      </c>
      <c r="D94" s="196" t="s">
        <v>16</v>
      </c>
      <c r="E94" s="105" t="s">
        <v>16</v>
      </c>
      <c r="F94" s="105" t="s">
        <v>16</v>
      </c>
    </row>
    <row r="95" spans="1:6" x14ac:dyDescent="0.2">
      <c r="A95" s="108" t="s">
        <v>120</v>
      </c>
      <c r="B95" s="103" t="s">
        <v>16</v>
      </c>
      <c r="C95" s="104" t="s">
        <v>16</v>
      </c>
      <c r="D95" s="196" t="s">
        <v>16</v>
      </c>
      <c r="E95" s="105" t="s">
        <v>16</v>
      </c>
      <c r="F95" s="105" t="s">
        <v>16</v>
      </c>
    </row>
    <row r="96" spans="1:6" x14ac:dyDescent="0.2">
      <c r="A96" s="108" t="s">
        <v>288</v>
      </c>
      <c r="B96" s="103" t="s">
        <v>16</v>
      </c>
      <c r="C96" s="104" t="s">
        <v>16</v>
      </c>
      <c r="D96" s="105" t="s">
        <v>16</v>
      </c>
      <c r="E96" s="105" t="s">
        <v>16</v>
      </c>
      <c r="F96" s="105" t="s">
        <v>16</v>
      </c>
    </row>
    <row r="97" spans="1:6" x14ac:dyDescent="0.2">
      <c r="A97" s="108" t="s">
        <v>121</v>
      </c>
      <c r="B97" s="103" t="s">
        <v>16</v>
      </c>
      <c r="C97" s="104" t="s">
        <v>16</v>
      </c>
      <c r="D97" s="105" t="s">
        <v>16</v>
      </c>
      <c r="E97" s="105" t="s">
        <v>16</v>
      </c>
      <c r="F97" s="105">
        <v>3</v>
      </c>
    </row>
    <row r="98" spans="1:6" x14ac:dyDescent="0.2">
      <c r="A98" s="189"/>
      <c r="B98" s="190"/>
      <c r="C98" s="190"/>
      <c r="D98" s="190"/>
      <c r="E98" s="190"/>
      <c r="F98" s="190"/>
    </row>
    <row r="99" spans="1:6" ht="12.75" x14ac:dyDescent="0.2">
      <c r="A99" s="352" t="s">
        <v>266</v>
      </c>
      <c r="B99" s="352"/>
      <c r="C99" s="352"/>
      <c r="D99" s="352"/>
      <c r="E99" s="352"/>
      <c r="F99" s="352"/>
    </row>
    <row r="100" spans="1:6" x14ac:dyDescent="0.2">
      <c r="A100" s="107" t="s">
        <v>267</v>
      </c>
      <c r="B100" s="250">
        <v>2017</v>
      </c>
      <c r="C100" s="251">
        <v>2016</v>
      </c>
      <c r="D100" s="251">
        <v>2015</v>
      </c>
      <c r="E100" s="251">
        <v>2014</v>
      </c>
      <c r="F100" s="251">
        <v>2013</v>
      </c>
    </row>
    <row r="101" spans="1:6" x14ac:dyDescent="0.2">
      <c r="A101" s="189"/>
      <c r="B101" s="103"/>
      <c r="C101" s="190"/>
      <c r="D101" s="190"/>
      <c r="E101" s="190"/>
      <c r="F101" s="190"/>
    </row>
    <row r="102" spans="1:6" x14ac:dyDescent="0.2">
      <c r="A102" s="191" t="s">
        <v>135</v>
      </c>
      <c r="B102" s="103"/>
      <c r="C102" s="190"/>
      <c r="D102" s="190"/>
      <c r="E102" s="190"/>
      <c r="F102" s="190"/>
    </row>
    <row r="103" spans="1:6" x14ac:dyDescent="0.2">
      <c r="A103" s="189" t="s">
        <v>81</v>
      </c>
      <c r="B103" s="103">
        <v>1.2E-2</v>
      </c>
      <c r="C103" s="194">
        <v>0.01</v>
      </c>
      <c r="D103" s="190">
        <v>3.0000000000000001E-3</v>
      </c>
      <c r="E103" s="190">
        <v>4.0000000000000001E-3</v>
      </c>
      <c r="F103" s="190">
        <v>8.0000000000000002E-3</v>
      </c>
    </row>
    <row r="104" spans="1:6" x14ac:dyDescent="0.2">
      <c r="A104" s="189" t="s">
        <v>88</v>
      </c>
      <c r="B104" s="103">
        <v>0</v>
      </c>
      <c r="C104" s="190">
        <v>2.1999999999999999E-2</v>
      </c>
      <c r="D104" s="190">
        <v>0</v>
      </c>
      <c r="E104" s="190">
        <v>0</v>
      </c>
      <c r="F104" s="190">
        <v>0</v>
      </c>
    </row>
    <row r="105" spans="1:6" x14ac:dyDescent="0.2">
      <c r="A105" s="189" t="s">
        <v>87</v>
      </c>
      <c r="B105" s="103">
        <v>0</v>
      </c>
      <c r="C105" s="190">
        <v>6.0000000000000001E-3</v>
      </c>
      <c r="D105" s="190">
        <v>0</v>
      </c>
      <c r="E105" s="190">
        <v>0</v>
      </c>
      <c r="F105" s="190">
        <v>0</v>
      </c>
    </row>
    <row r="106" spans="1:6" x14ac:dyDescent="0.2">
      <c r="A106" s="189" t="s">
        <v>86</v>
      </c>
      <c r="B106" s="103">
        <v>0</v>
      </c>
      <c r="C106" s="190">
        <v>0</v>
      </c>
      <c r="D106" s="190">
        <v>0</v>
      </c>
      <c r="E106" s="190">
        <v>0</v>
      </c>
      <c r="F106" s="190">
        <v>0</v>
      </c>
    </row>
    <row r="107" spans="1:6" x14ac:dyDescent="0.2">
      <c r="A107" s="189" t="s">
        <v>268</v>
      </c>
      <c r="B107" s="103">
        <v>0</v>
      </c>
      <c r="C107" s="190">
        <v>0</v>
      </c>
      <c r="D107" s="190">
        <v>0</v>
      </c>
      <c r="E107" s="190">
        <v>0</v>
      </c>
      <c r="F107" s="190">
        <v>0</v>
      </c>
    </row>
    <row r="108" spans="1:6" x14ac:dyDescent="0.2">
      <c r="A108" s="189" t="s">
        <v>269</v>
      </c>
      <c r="B108" s="103">
        <v>0</v>
      </c>
      <c r="C108" s="190">
        <v>0</v>
      </c>
      <c r="D108" s="190">
        <v>0</v>
      </c>
      <c r="E108" s="190">
        <v>0</v>
      </c>
      <c r="F108" s="190">
        <v>0</v>
      </c>
    </row>
    <row r="109" spans="1:6" x14ac:dyDescent="0.2">
      <c r="A109" s="189" t="s">
        <v>82</v>
      </c>
      <c r="B109" s="103">
        <v>0</v>
      </c>
      <c r="C109" s="190">
        <v>0</v>
      </c>
      <c r="D109" s="190">
        <v>1.4E-2</v>
      </c>
      <c r="E109" s="194">
        <v>0.03</v>
      </c>
      <c r="F109" s="190">
        <v>0</v>
      </c>
    </row>
    <row r="110" spans="1:6" x14ac:dyDescent="0.2">
      <c r="A110" s="189" t="s">
        <v>89</v>
      </c>
      <c r="B110" s="103">
        <v>0</v>
      </c>
      <c r="C110" s="190">
        <v>0</v>
      </c>
      <c r="D110" s="190">
        <v>0</v>
      </c>
      <c r="E110" s="194">
        <v>0</v>
      </c>
      <c r="F110" s="190">
        <v>0</v>
      </c>
    </row>
    <row r="111" spans="1:6" x14ac:dyDescent="0.2">
      <c r="A111" s="189" t="s">
        <v>270</v>
      </c>
      <c r="B111" s="103">
        <v>0</v>
      </c>
      <c r="C111" s="190">
        <v>0</v>
      </c>
      <c r="D111" s="190">
        <v>0</v>
      </c>
      <c r="E111" s="190">
        <v>0</v>
      </c>
      <c r="F111" s="190">
        <v>0</v>
      </c>
    </row>
    <row r="112" spans="1:6" x14ac:dyDescent="0.2">
      <c r="A112" s="189" t="s">
        <v>90</v>
      </c>
      <c r="B112" s="103">
        <v>0</v>
      </c>
      <c r="C112" s="190">
        <v>0</v>
      </c>
      <c r="D112" s="190">
        <v>0</v>
      </c>
      <c r="E112" s="190">
        <v>0</v>
      </c>
      <c r="F112" s="190">
        <v>0</v>
      </c>
    </row>
    <row r="113" spans="1:6" x14ac:dyDescent="0.2">
      <c r="A113" s="189" t="s">
        <v>83</v>
      </c>
      <c r="B113" s="103">
        <v>0</v>
      </c>
      <c r="C113" s="190">
        <v>0</v>
      </c>
      <c r="D113" s="190">
        <v>1.0999999999999999E-2</v>
      </c>
      <c r="E113" s="190">
        <v>0</v>
      </c>
      <c r="F113" s="190">
        <v>1.7000000000000001E-2</v>
      </c>
    </row>
    <row r="114" spans="1:6" x14ac:dyDescent="0.2">
      <c r="A114" s="189" t="s">
        <v>85</v>
      </c>
      <c r="B114" s="103">
        <v>0</v>
      </c>
      <c r="C114" s="190">
        <v>0</v>
      </c>
      <c r="D114" s="190">
        <v>0</v>
      </c>
      <c r="E114" s="190">
        <v>0</v>
      </c>
      <c r="F114" s="190">
        <v>7.0000000000000001E-3</v>
      </c>
    </row>
    <row r="115" spans="1:6" x14ac:dyDescent="0.2">
      <c r="A115" s="189" t="s">
        <v>84</v>
      </c>
      <c r="B115" s="103">
        <v>0</v>
      </c>
      <c r="C115" s="190">
        <v>0</v>
      </c>
      <c r="D115" s="190">
        <v>0</v>
      </c>
      <c r="E115" s="190">
        <v>0</v>
      </c>
      <c r="F115" s="190">
        <v>0</v>
      </c>
    </row>
    <row r="116" spans="1:6" x14ac:dyDescent="0.2">
      <c r="A116" s="189"/>
      <c r="B116" s="103"/>
      <c r="C116" s="190"/>
      <c r="D116" s="190"/>
      <c r="E116" s="190"/>
      <c r="F116" s="190"/>
    </row>
    <row r="117" spans="1:6" x14ac:dyDescent="0.2">
      <c r="A117" s="191" t="s">
        <v>271</v>
      </c>
      <c r="B117" s="103"/>
      <c r="C117" s="190"/>
      <c r="D117" s="190"/>
      <c r="E117" s="190"/>
      <c r="F117" s="190"/>
    </row>
    <row r="118" spans="1:6" x14ac:dyDescent="0.2">
      <c r="A118" s="189" t="s">
        <v>81</v>
      </c>
      <c r="B118" s="103">
        <v>0.41</v>
      </c>
      <c r="C118" s="190">
        <v>0.5</v>
      </c>
      <c r="D118" s="190">
        <v>0.65</v>
      </c>
      <c r="E118" s="190">
        <v>0.45</v>
      </c>
      <c r="F118" s="190">
        <v>0.68</v>
      </c>
    </row>
    <row r="119" spans="1:6" x14ac:dyDescent="0.2">
      <c r="A119" s="189" t="s">
        <v>88</v>
      </c>
      <c r="B119" s="103">
        <v>0.22</v>
      </c>
      <c r="C119" s="190">
        <v>0.22</v>
      </c>
      <c r="D119" s="190">
        <v>0.17</v>
      </c>
      <c r="E119" s="190">
        <v>0.24</v>
      </c>
      <c r="F119" s="190">
        <v>0.22</v>
      </c>
    </row>
    <row r="120" spans="1:6" x14ac:dyDescent="0.2">
      <c r="A120" s="189" t="s">
        <v>87</v>
      </c>
      <c r="B120" s="103">
        <v>0.06</v>
      </c>
      <c r="C120" s="190">
        <v>0.06</v>
      </c>
      <c r="D120" s="190">
        <v>0.11</v>
      </c>
      <c r="E120" s="190">
        <v>0.13</v>
      </c>
      <c r="F120" s="190">
        <v>0.22</v>
      </c>
    </row>
    <row r="121" spans="1:6" x14ac:dyDescent="0.2">
      <c r="A121" s="189" t="s">
        <v>86</v>
      </c>
      <c r="B121" s="103">
        <v>0.27</v>
      </c>
      <c r="C121" s="190">
        <v>0.17</v>
      </c>
      <c r="D121" s="190">
        <v>0.21</v>
      </c>
      <c r="E121" s="190">
        <v>0.14000000000000001</v>
      </c>
      <c r="F121" s="193">
        <v>0.1</v>
      </c>
    </row>
    <row r="122" spans="1:6" x14ac:dyDescent="0.2">
      <c r="A122" s="189" t="s">
        <v>268</v>
      </c>
      <c r="B122" s="103">
        <v>0</v>
      </c>
      <c r="C122" s="190">
        <v>0</v>
      </c>
      <c r="D122" s="190">
        <v>0</v>
      </c>
      <c r="E122" s="190">
        <v>1.79</v>
      </c>
      <c r="F122" s="190">
        <v>0</v>
      </c>
    </row>
    <row r="123" spans="1:6" x14ac:dyDescent="0.2">
      <c r="A123" s="189" t="s">
        <v>269</v>
      </c>
      <c r="B123" s="103">
        <v>0</v>
      </c>
      <c r="C123" s="190">
        <v>0</v>
      </c>
      <c r="D123" s="190">
        <v>0</v>
      </c>
      <c r="E123" s="190">
        <v>0</v>
      </c>
      <c r="F123" s="190">
        <v>0</v>
      </c>
    </row>
    <row r="124" spans="1:6" x14ac:dyDescent="0.2">
      <c r="A124" s="189" t="s">
        <v>82</v>
      </c>
      <c r="B124" s="103">
        <v>1.44</v>
      </c>
      <c r="C124" s="190">
        <v>0.66</v>
      </c>
      <c r="D124" s="190">
        <v>0.68</v>
      </c>
      <c r="E124" s="190">
        <v>0.78</v>
      </c>
      <c r="F124" s="190">
        <v>1.02</v>
      </c>
    </row>
    <row r="125" spans="1:6" x14ac:dyDescent="0.2">
      <c r="A125" s="189" t="s">
        <v>89</v>
      </c>
      <c r="B125" s="103">
        <v>0.12</v>
      </c>
      <c r="C125" s="190">
        <v>0.1</v>
      </c>
      <c r="D125" s="190">
        <v>0.23</v>
      </c>
      <c r="E125" s="190">
        <v>0.04</v>
      </c>
      <c r="F125" s="190">
        <v>0.17</v>
      </c>
    </row>
    <row r="126" spans="1:6" x14ac:dyDescent="0.2">
      <c r="A126" s="189" t="s">
        <v>270</v>
      </c>
      <c r="B126" s="103">
        <v>7.69</v>
      </c>
      <c r="C126" s="190">
        <v>0</v>
      </c>
      <c r="D126" s="190">
        <v>0</v>
      </c>
      <c r="E126" s="190">
        <v>0</v>
      </c>
      <c r="F126" s="190">
        <v>5.0199999999999996</v>
      </c>
    </row>
    <row r="127" spans="1:6" x14ac:dyDescent="0.2">
      <c r="A127" s="189" t="s">
        <v>90</v>
      </c>
      <c r="B127" s="103">
        <v>0.14000000000000001</v>
      </c>
      <c r="C127" s="190">
        <v>0.06</v>
      </c>
      <c r="D127" s="190">
        <v>0.19</v>
      </c>
      <c r="E127" s="190">
        <v>0.85</v>
      </c>
      <c r="F127" s="190">
        <v>0.31</v>
      </c>
    </row>
    <row r="128" spans="1:6" x14ac:dyDescent="0.2">
      <c r="A128" s="189" t="s">
        <v>83</v>
      </c>
      <c r="B128" s="103">
        <v>0.08</v>
      </c>
      <c r="C128" s="190">
        <v>0.15</v>
      </c>
      <c r="D128" s="190">
        <v>0.19</v>
      </c>
      <c r="E128" s="190">
        <v>0.18</v>
      </c>
      <c r="F128" s="193">
        <v>0.1</v>
      </c>
    </row>
    <row r="129" spans="1:6" x14ac:dyDescent="0.2">
      <c r="A129" s="189" t="s">
        <v>85</v>
      </c>
      <c r="B129" s="103">
        <v>0.08</v>
      </c>
      <c r="C129" s="190">
        <v>0.19</v>
      </c>
      <c r="D129" s="190">
        <v>0.1</v>
      </c>
      <c r="E129" s="190">
        <v>0.14000000000000001</v>
      </c>
      <c r="F129" s="190">
        <v>0.21</v>
      </c>
    </row>
    <row r="130" spans="1:6" x14ac:dyDescent="0.2">
      <c r="A130" s="189" t="s">
        <v>84</v>
      </c>
      <c r="B130" s="103">
        <v>0.04</v>
      </c>
      <c r="C130" s="190">
        <v>0.11</v>
      </c>
      <c r="D130" s="190">
        <v>0</v>
      </c>
      <c r="E130" s="190">
        <v>7.0000000000000007E-2</v>
      </c>
      <c r="F130" s="190">
        <v>0.11</v>
      </c>
    </row>
    <row r="131" spans="1:6" x14ac:dyDescent="0.2">
      <c r="A131" s="189"/>
      <c r="B131" s="103"/>
      <c r="C131" s="190"/>
      <c r="D131" s="190"/>
      <c r="E131" s="190"/>
      <c r="F131" s="190"/>
    </row>
    <row r="132" spans="1:6" x14ac:dyDescent="0.2">
      <c r="A132" s="191" t="s">
        <v>137</v>
      </c>
      <c r="B132" s="103"/>
      <c r="C132" s="190"/>
      <c r="D132" s="190"/>
      <c r="E132" s="190"/>
      <c r="F132" s="190"/>
    </row>
    <row r="133" spans="1:6" x14ac:dyDescent="0.2">
      <c r="A133" s="189" t="s">
        <v>81</v>
      </c>
      <c r="B133" s="192">
        <v>0.7</v>
      </c>
      <c r="C133" s="193">
        <v>0.8</v>
      </c>
      <c r="D133" s="190">
        <v>1.1399999999999999</v>
      </c>
      <c r="E133" s="190">
        <v>0.91</v>
      </c>
      <c r="F133" s="190">
        <v>1.31</v>
      </c>
    </row>
    <row r="134" spans="1:6" x14ac:dyDescent="0.2">
      <c r="A134" s="189" t="s">
        <v>88</v>
      </c>
      <c r="B134" s="103">
        <v>0.83</v>
      </c>
      <c r="C134" s="190">
        <v>1.1399999999999999</v>
      </c>
      <c r="D134" s="190">
        <v>0.69</v>
      </c>
      <c r="E134" s="190">
        <v>1.1299999999999999</v>
      </c>
      <c r="F134" s="190">
        <v>1.95</v>
      </c>
    </row>
    <row r="135" spans="1:6" x14ac:dyDescent="0.2">
      <c r="A135" s="189" t="s">
        <v>87</v>
      </c>
      <c r="B135" s="103">
        <v>0.17</v>
      </c>
      <c r="C135" s="190">
        <v>0.26</v>
      </c>
      <c r="D135" s="190">
        <v>0.37</v>
      </c>
      <c r="E135" s="190">
        <v>0.46</v>
      </c>
      <c r="F135" s="190">
        <v>0.61</v>
      </c>
    </row>
    <row r="136" spans="1:6" x14ac:dyDescent="0.2">
      <c r="A136" s="189" t="s">
        <v>86</v>
      </c>
      <c r="B136" s="103">
        <v>0.45</v>
      </c>
      <c r="C136" s="190">
        <v>0.72</v>
      </c>
      <c r="D136" s="190">
        <v>0.63</v>
      </c>
      <c r="E136" s="190">
        <v>0.86</v>
      </c>
      <c r="F136" s="190">
        <v>0.92</v>
      </c>
    </row>
    <row r="137" spans="1:6" x14ac:dyDescent="0.2">
      <c r="A137" s="189" t="s">
        <v>268</v>
      </c>
      <c r="B137" s="103">
        <v>0</v>
      </c>
      <c r="C137" s="190">
        <v>0</v>
      </c>
      <c r="D137" s="190">
        <v>0</v>
      </c>
      <c r="E137" s="190">
        <v>1.79</v>
      </c>
      <c r="F137" s="190">
        <v>0</v>
      </c>
    </row>
    <row r="138" spans="1:6" x14ac:dyDescent="0.2">
      <c r="A138" s="189" t="s">
        <v>269</v>
      </c>
      <c r="B138" s="103">
        <v>0</v>
      </c>
      <c r="C138" s="190">
        <v>0</v>
      </c>
      <c r="D138" s="190">
        <v>0</v>
      </c>
      <c r="E138" s="190">
        <v>0</v>
      </c>
      <c r="F138" s="190">
        <v>0</v>
      </c>
    </row>
    <row r="139" spans="1:6" x14ac:dyDescent="0.2">
      <c r="A139" s="189" t="s">
        <v>82</v>
      </c>
      <c r="B139" s="103">
        <v>2.39</v>
      </c>
      <c r="C139" s="190">
        <v>1.1200000000000001</v>
      </c>
      <c r="D139" s="190">
        <v>1.17</v>
      </c>
      <c r="E139" s="190">
        <v>1.17</v>
      </c>
      <c r="F139" s="190">
        <v>1.48</v>
      </c>
    </row>
    <row r="140" spans="1:6" x14ac:dyDescent="0.2">
      <c r="A140" s="189" t="s">
        <v>89</v>
      </c>
      <c r="B140" s="103">
        <v>0.28999999999999998</v>
      </c>
      <c r="C140" s="190">
        <v>0.26</v>
      </c>
      <c r="D140" s="190">
        <v>0.51</v>
      </c>
      <c r="E140" s="190">
        <v>0.53</v>
      </c>
      <c r="F140" s="190">
        <v>0.49</v>
      </c>
    </row>
    <row r="141" spans="1:6" x14ac:dyDescent="0.2">
      <c r="A141" s="189" t="s">
        <v>270</v>
      </c>
      <c r="B141" s="103">
        <v>7.69</v>
      </c>
      <c r="C141" s="190">
        <v>0</v>
      </c>
      <c r="D141" s="193">
        <v>3.3</v>
      </c>
      <c r="E141" s="190">
        <v>0</v>
      </c>
      <c r="F141" s="190">
        <v>7.53</v>
      </c>
    </row>
    <row r="142" spans="1:6" x14ac:dyDescent="0.2">
      <c r="A142" s="189" t="s">
        <v>90</v>
      </c>
      <c r="B142" s="103">
        <v>1.27</v>
      </c>
      <c r="C142" s="190">
        <v>0.91</v>
      </c>
      <c r="D142" s="190">
        <v>1.39</v>
      </c>
      <c r="E142" s="190">
        <v>1.91</v>
      </c>
      <c r="F142" s="190">
        <v>1.32</v>
      </c>
    </row>
    <row r="143" spans="1:6" x14ac:dyDescent="0.2">
      <c r="A143" s="189" t="s">
        <v>83</v>
      </c>
      <c r="B143" s="192">
        <v>0.3</v>
      </c>
      <c r="C143" s="190">
        <v>0.49</v>
      </c>
      <c r="D143" s="190">
        <v>0.65</v>
      </c>
      <c r="E143" s="190">
        <v>0.57999999999999996</v>
      </c>
      <c r="F143" s="190">
        <v>0.56999999999999995</v>
      </c>
    </row>
    <row r="144" spans="1:6" x14ac:dyDescent="0.2">
      <c r="A144" s="189" t="s">
        <v>85</v>
      </c>
      <c r="B144" s="103">
        <v>0.26</v>
      </c>
      <c r="C144" s="190">
        <v>0.67</v>
      </c>
      <c r="D144" s="190">
        <v>0.51</v>
      </c>
      <c r="E144" s="190">
        <v>0.51</v>
      </c>
      <c r="F144" s="190">
        <v>0.61</v>
      </c>
    </row>
    <row r="145" spans="1:7" x14ac:dyDescent="0.2">
      <c r="A145" s="189" t="s">
        <v>84</v>
      </c>
      <c r="B145" s="192">
        <v>0.3</v>
      </c>
      <c r="C145" s="190">
        <v>0.16</v>
      </c>
      <c r="D145" s="190">
        <v>0.15</v>
      </c>
      <c r="E145" s="190">
        <v>0.21</v>
      </c>
      <c r="F145" s="190">
        <v>0.62</v>
      </c>
    </row>
    <row r="146" spans="1:7" x14ac:dyDescent="0.2">
      <c r="A146" s="189"/>
      <c r="B146" s="103"/>
      <c r="C146" s="190"/>
      <c r="D146" s="190"/>
      <c r="E146" s="190"/>
      <c r="F146" s="190"/>
    </row>
    <row r="147" spans="1:7" ht="12.75" x14ac:dyDescent="0.2">
      <c r="A147" s="253" t="s">
        <v>273</v>
      </c>
      <c r="B147" s="252">
        <v>2017</v>
      </c>
      <c r="C147" s="252">
        <v>2016</v>
      </c>
      <c r="D147" s="252">
        <v>2015</v>
      </c>
      <c r="E147" s="252">
        <v>2014</v>
      </c>
      <c r="F147" s="252">
        <v>2013</v>
      </c>
    </row>
    <row r="148" spans="1:7" x14ac:dyDescent="0.2">
      <c r="A148" s="189"/>
      <c r="B148" s="103"/>
      <c r="C148" s="190"/>
      <c r="D148" s="190"/>
      <c r="E148" s="190"/>
      <c r="F148" s="190"/>
    </row>
    <row r="149" spans="1:7" x14ac:dyDescent="0.2">
      <c r="A149" s="191" t="s">
        <v>135</v>
      </c>
      <c r="B149" s="103"/>
      <c r="C149" s="190"/>
      <c r="D149" s="190"/>
      <c r="E149" s="190"/>
      <c r="F149" s="190"/>
    </row>
    <row r="150" spans="1:7" x14ac:dyDescent="0.2">
      <c r="A150" s="189" t="s">
        <v>81</v>
      </c>
      <c r="B150" s="103">
        <v>1.7999999999999999E-2</v>
      </c>
      <c r="C150" s="190">
        <v>1.6E-2</v>
      </c>
      <c r="D150" s="190">
        <v>3.0000000000000001E-3</v>
      </c>
      <c r="E150" s="190">
        <v>5.0000000000000001E-3</v>
      </c>
      <c r="F150" s="190">
        <v>8.0000000000000002E-3</v>
      </c>
    </row>
    <row r="151" spans="1:7" x14ac:dyDescent="0.2">
      <c r="A151" s="189" t="s">
        <v>88</v>
      </c>
      <c r="B151" s="103">
        <v>0</v>
      </c>
      <c r="C151" s="190">
        <v>2.9000000000000001E-2</v>
      </c>
      <c r="D151" s="190">
        <v>0</v>
      </c>
      <c r="E151" s="190">
        <v>0</v>
      </c>
      <c r="F151" s="190">
        <v>0</v>
      </c>
    </row>
    <row r="152" spans="1:7" x14ac:dyDescent="0.2">
      <c r="A152" s="189" t="s">
        <v>87</v>
      </c>
      <c r="B152" s="103">
        <v>0</v>
      </c>
      <c r="C152" s="190">
        <v>0</v>
      </c>
      <c r="D152" s="190">
        <v>0</v>
      </c>
      <c r="E152" s="190">
        <v>0</v>
      </c>
      <c r="F152" s="190">
        <v>0</v>
      </c>
      <c r="G152" s="106"/>
    </row>
    <row r="153" spans="1:7" x14ac:dyDescent="0.2">
      <c r="A153" s="189" t="s">
        <v>86</v>
      </c>
      <c r="B153" s="103">
        <v>0</v>
      </c>
      <c r="C153" s="190">
        <v>0</v>
      </c>
      <c r="D153" s="190">
        <v>0</v>
      </c>
      <c r="E153" s="190">
        <v>0</v>
      </c>
      <c r="F153" s="190">
        <v>0</v>
      </c>
    </row>
    <row r="154" spans="1:7" x14ac:dyDescent="0.2">
      <c r="A154" s="189" t="s">
        <v>268</v>
      </c>
      <c r="B154" s="103">
        <v>0</v>
      </c>
      <c r="C154" s="190">
        <v>0</v>
      </c>
      <c r="D154" s="190">
        <v>0</v>
      </c>
      <c r="E154" s="190">
        <v>0</v>
      </c>
      <c r="F154" s="190">
        <v>0</v>
      </c>
    </row>
    <row r="155" spans="1:7" x14ac:dyDescent="0.2">
      <c r="A155" s="189" t="s">
        <v>269</v>
      </c>
      <c r="B155" s="103">
        <v>0</v>
      </c>
      <c r="C155" s="190">
        <v>0</v>
      </c>
      <c r="D155" s="190">
        <v>0</v>
      </c>
      <c r="E155" s="190">
        <v>0</v>
      </c>
      <c r="F155" s="190">
        <v>0</v>
      </c>
    </row>
    <row r="156" spans="1:7" x14ac:dyDescent="0.2">
      <c r="A156" s="189" t="s">
        <v>82</v>
      </c>
      <c r="B156" s="103">
        <v>0</v>
      </c>
      <c r="C156" s="190">
        <v>0</v>
      </c>
      <c r="D156" s="190">
        <v>0</v>
      </c>
      <c r="E156" s="190">
        <v>2.9000000000000001E-2</v>
      </c>
      <c r="F156" s="190">
        <v>0</v>
      </c>
    </row>
    <row r="157" spans="1:7" x14ac:dyDescent="0.2">
      <c r="A157" s="189" t="s">
        <v>89</v>
      </c>
      <c r="B157" s="103">
        <v>0</v>
      </c>
      <c r="C157" s="190">
        <v>0</v>
      </c>
      <c r="D157" s="190">
        <v>0</v>
      </c>
      <c r="E157" s="190">
        <v>0</v>
      </c>
      <c r="F157" s="190">
        <v>0</v>
      </c>
    </row>
    <row r="158" spans="1:7" x14ac:dyDescent="0.2">
      <c r="A158" s="189" t="s">
        <v>270</v>
      </c>
      <c r="B158" s="103">
        <v>0</v>
      </c>
      <c r="C158" s="190">
        <v>0</v>
      </c>
      <c r="D158" s="190">
        <v>0</v>
      </c>
      <c r="E158" s="190">
        <v>0</v>
      </c>
      <c r="F158" s="190">
        <v>0</v>
      </c>
    </row>
    <row r="159" spans="1:7" x14ac:dyDescent="0.2">
      <c r="A159" s="189" t="s">
        <v>90</v>
      </c>
      <c r="B159" s="103">
        <v>0</v>
      </c>
      <c r="C159" s="190">
        <v>0</v>
      </c>
      <c r="D159" s="190">
        <v>0</v>
      </c>
      <c r="E159" s="190">
        <v>0</v>
      </c>
      <c r="F159" s="190">
        <v>0</v>
      </c>
    </row>
    <row r="160" spans="1:7" x14ac:dyDescent="0.2">
      <c r="A160" s="189" t="s">
        <v>83</v>
      </c>
      <c r="B160" s="103">
        <v>0</v>
      </c>
      <c r="C160" s="190">
        <v>0</v>
      </c>
      <c r="D160" s="190">
        <v>1.7000000000000001E-2</v>
      </c>
      <c r="E160" s="190">
        <v>0</v>
      </c>
      <c r="F160" s="194">
        <v>0.04</v>
      </c>
    </row>
    <row r="161" spans="1:6" x14ac:dyDescent="0.2">
      <c r="A161" s="189" t="s">
        <v>85</v>
      </c>
      <c r="B161" s="103">
        <v>0</v>
      </c>
      <c r="C161" s="190">
        <v>0</v>
      </c>
      <c r="D161" s="190">
        <v>0</v>
      </c>
      <c r="E161" s="190">
        <v>0</v>
      </c>
      <c r="F161" s="190">
        <v>0</v>
      </c>
    </row>
    <row r="162" spans="1:6" ht="12.75" customHeight="1" x14ac:dyDescent="0.2">
      <c r="A162" s="189" t="s">
        <v>84</v>
      </c>
      <c r="B162" s="103">
        <v>0</v>
      </c>
      <c r="C162" s="190">
        <v>0</v>
      </c>
      <c r="D162" s="190">
        <v>0</v>
      </c>
      <c r="E162" s="190">
        <v>0</v>
      </c>
      <c r="F162" s="190">
        <v>0</v>
      </c>
    </row>
    <row r="163" spans="1:6" ht="12.75" customHeight="1" x14ac:dyDescent="0.2">
      <c r="A163" s="189"/>
      <c r="B163" s="103"/>
      <c r="C163" s="190"/>
      <c r="D163" s="190"/>
      <c r="E163" s="190"/>
      <c r="F163" s="190"/>
    </row>
    <row r="164" spans="1:6" ht="12.75" customHeight="1" x14ac:dyDescent="0.2">
      <c r="A164" s="191" t="s">
        <v>271</v>
      </c>
      <c r="B164" s="103"/>
      <c r="C164" s="190"/>
      <c r="D164" s="190"/>
      <c r="E164" s="190"/>
      <c r="F164" s="190"/>
    </row>
    <row r="165" spans="1:6" ht="12.75" customHeight="1" x14ac:dyDescent="0.2">
      <c r="A165" s="189" t="s">
        <v>81</v>
      </c>
      <c r="B165" s="103">
        <v>0.53</v>
      </c>
      <c r="C165" s="190">
        <v>0.65</v>
      </c>
      <c r="D165" s="190">
        <v>0.85</v>
      </c>
      <c r="E165" s="190">
        <v>0.55000000000000004</v>
      </c>
      <c r="F165" s="190">
        <v>0.86</v>
      </c>
    </row>
    <row r="166" spans="1:6" ht="12.75" customHeight="1" x14ac:dyDescent="0.2">
      <c r="A166" s="189" t="s">
        <v>88</v>
      </c>
      <c r="B166" s="103">
        <v>0.27</v>
      </c>
      <c r="C166" s="193">
        <v>0.2</v>
      </c>
      <c r="D166" s="193">
        <v>0.2</v>
      </c>
      <c r="E166" s="190">
        <v>0.26</v>
      </c>
      <c r="F166" s="193">
        <v>0.2</v>
      </c>
    </row>
    <row r="167" spans="1:6" ht="12.75" customHeight="1" x14ac:dyDescent="0.2">
      <c r="A167" s="189" t="s">
        <v>87</v>
      </c>
      <c r="B167" s="103">
        <v>0.03</v>
      </c>
      <c r="C167" s="190">
        <v>7.0000000000000007E-2</v>
      </c>
      <c r="D167" s="190">
        <v>0.08</v>
      </c>
      <c r="E167" s="190">
        <v>0.18</v>
      </c>
      <c r="F167" s="190">
        <v>0.27</v>
      </c>
    </row>
    <row r="168" spans="1:6" ht="12.75" customHeight="1" x14ac:dyDescent="0.2">
      <c r="A168" s="189" t="s">
        <v>86</v>
      </c>
      <c r="B168" s="103">
        <v>0.32</v>
      </c>
      <c r="C168" s="190">
        <v>0.25</v>
      </c>
      <c r="D168" s="190">
        <v>0.25</v>
      </c>
      <c r="E168" s="190">
        <v>0.23</v>
      </c>
      <c r="F168" s="190">
        <v>0.19</v>
      </c>
    </row>
    <row r="169" spans="1:6" ht="12.75" customHeight="1" x14ac:dyDescent="0.2">
      <c r="A169" s="189" t="s">
        <v>268</v>
      </c>
      <c r="B169" s="103">
        <v>0</v>
      </c>
      <c r="C169" s="190">
        <v>0</v>
      </c>
      <c r="D169" s="190">
        <v>0</v>
      </c>
      <c r="E169" s="190">
        <v>2.2999999999999998</v>
      </c>
      <c r="F169" s="190">
        <v>0</v>
      </c>
    </row>
    <row r="170" spans="1:6" ht="12.75" customHeight="1" x14ac:dyDescent="0.2">
      <c r="A170" s="189" t="s">
        <v>269</v>
      </c>
      <c r="B170" s="103">
        <v>0</v>
      </c>
      <c r="C170" s="190">
        <v>0</v>
      </c>
      <c r="D170" s="190">
        <v>0</v>
      </c>
      <c r="E170" s="190">
        <v>0</v>
      </c>
      <c r="F170" s="190">
        <v>0</v>
      </c>
    </row>
    <row r="171" spans="1:6" ht="12.75" customHeight="1" x14ac:dyDescent="0.2">
      <c r="A171" s="189" t="s">
        <v>82</v>
      </c>
      <c r="B171" s="192">
        <v>1.5</v>
      </c>
      <c r="C171" s="190">
        <v>0.44</v>
      </c>
      <c r="D171" s="190">
        <v>0.69</v>
      </c>
      <c r="E171" s="193">
        <v>1</v>
      </c>
      <c r="F171" s="193">
        <v>1.1000000000000001</v>
      </c>
    </row>
    <row r="172" spans="1:6" ht="12.75" customHeight="1" x14ac:dyDescent="0.2">
      <c r="A172" s="189" t="s">
        <v>89</v>
      </c>
      <c r="B172" s="103">
        <v>0.13</v>
      </c>
      <c r="C172" s="190">
        <v>0.06</v>
      </c>
      <c r="D172" s="190">
        <v>0.12</v>
      </c>
      <c r="E172" s="190">
        <v>0.05</v>
      </c>
      <c r="F172" s="190">
        <v>0.22</v>
      </c>
    </row>
    <row r="173" spans="1:6" ht="12.75" customHeight="1" x14ac:dyDescent="0.2">
      <c r="A173" s="189" t="s">
        <v>270</v>
      </c>
      <c r="B173" s="103">
        <v>3.34</v>
      </c>
      <c r="C173" s="190">
        <v>0</v>
      </c>
      <c r="D173" s="190">
        <v>0</v>
      </c>
      <c r="E173" s="190">
        <v>0</v>
      </c>
      <c r="F173" s="190">
        <v>0</v>
      </c>
    </row>
    <row r="174" spans="1:6" ht="12.75" customHeight="1" x14ac:dyDescent="0.2">
      <c r="A174" s="189" t="s">
        <v>90</v>
      </c>
      <c r="B174" s="103">
        <v>0.11</v>
      </c>
      <c r="C174" s="190">
        <v>0.1</v>
      </c>
      <c r="D174" s="190">
        <v>0.22</v>
      </c>
      <c r="E174" s="190">
        <v>1.0900000000000001</v>
      </c>
      <c r="F174" s="190">
        <v>0.26</v>
      </c>
    </row>
    <row r="175" spans="1:6" ht="12.75" customHeight="1" x14ac:dyDescent="0.2">
      <c r="A175" s="189" t="s">
        <v>83</v>
      </c>
      <c r="B175" s="103">
        <v>0.14000000000000001</v>
      </c>
      <c r="C175" s="190">
        <v>0.25</v>
      </c>
      <c r="D175" s="190">
        <v>0.17</v>
      </c>
      <c r="E175" s="190">
        <v>0.25</v>
      </c>
      <c r="F175" s="190">
        <v>0.14000000000000001</v>
      </c>
    </row>
    <row r="176" spans="1:6" ht="12.75" customHeight="1" x14ac:dyDescent="0.2">
      <c r="A176" s="189" t="s">
        <v>85</v>
      </c>
      <c r="B176" s="103">
        <v>0.09</v>
      </c>
      <c r="C176" s="193">
        <v>0.3</v>
      </c>
      <c r="D176" s="190">
        <v>0.17</v>
      </c>
      <c r="E176" s="190">
        <v>0.16</v>
      </c>
      <c r="F176" s="190">
        <v>0.15</v>
      </c>
    </row>
    <row r="177" spans="1:6" ht="12.75" customHeight="1" x14ac:dyDescent="0.2">
      <c r="A177" s="189" t="s">
        <v>84</v>
      </c>
      <c r="B177" s="103">
        <v>0</v>
      </c>
      <c r="C177" s="190">
        <v>0</v>
      </c>
      <c r="D177" s="190">
        <v>0</v>
      </c>
      <c r="E177" s="190">
        <v>0</v>
      </c>
      <c r="F177" s="190">
        <v>0</v>
      </c>
    </row>
    <row r="178" spans="1:6" ht="12.75" customHeight="1" x14ac:dyDescent="0.2">
      <c r="A178" s="189"/>
      <c r="B178" s="103"/>
      <c r="C178" s="190"/>
      <c r="D178" s="190"/>
      <c r="E178" s="190"/>
      <c r="F178" s="190"/>
    </row>
    <row r="179" spans="1:6" ht="12.75" customHeight="1" x14ac:dyDescent="0.2">
      <c r="A179" s="191" t="s">
        <v>137</v>
      </c>
      <c r="B179" s="103"/>
      <c r="C179" s="190"/>
      <c r="D179" s="190"/>
      <c r="E179" s="190"/>
      <c r="F179" s="190"/>
    </row>
    <row r="180" spans="1:6" ht="12.75" customHeight="1" x14ac:dyDescent="0.2">
      <c r="A180" s="189" t="s">
        <v>81</v>
      </c>
      <c r="B180" s="103">
        <v>0.82</v>
      </c>
      <c r="C180" s="190">
        <v>0.98</v>
      </c>
      <c r="D180" s="190">
        <v>1.32</v>
      </c>
      <c r="E180" s="190">
        <v>1.02</v>
      </c>
      <c r="F180" s="190">
        <v>1.53</v>
      </c>
    </row>
    <row r="181" spans="1:6" ht="12.75" customHeight="1" x14ac:dyDescent="0.2">
      <c r="A181" s="189" t="s">
        <v>88</v>
      </c>
      <c r="B181" s="103">
        <v>0.95</v>
      </c>
      <c r="C181" s="190">
        <v>1.17</v>
      </c>
      <c r="D181" s="190">
        <v>0.8</v>
      </c>
      <c r="E181" s="190">
        <v>1.22</v>
      </c>
      <c r="F181" s="190">
        <v>1.83</v>
      </c>
    </row>
    <row r="182" spans="1:6" x14ac:dyDescent="0.2">
      <c r="A182" s="189" t="s">
        <v>87</v>
      </c>
      <c r="B182" s="103">
        <v>0.14000000000000001</v>
      </c>
      <c r="C182" s="190">
        <v>0.24</v>
      </c>
      <c r="D182" s="190">
        <v>0.34</v>
      </c>
      <c r="E182" s="190">
        <v>0.54</v>
      </c>
      <c r="F182" s="193">
        <v>0.7</v>
      </c>
    </row>
    <row r="183" spans="1:6" x14ac:dyDescent="0.2">
      <c r="A183" s="189" t="s">
        <v>86</v>
      </c>
      <c r="B183" s="103">
        <v>0.56000000000000005</v>
      </c>
      <c r="C183" s="190">
        <v>1.07</v>
      </c>
      <c r="D183" s="190">
        <v>0.57999999999999996</v>
      </c>
      <c r="E183" s="190">
        <v>0.94</v>
      </c>
      <c r="F183" s="190">
        <v>0.83</v>
      </c>
    </row>
    <row r="184" spans="1:6" x14ac:dyDescent="0.2">
      <c r="A184" s="189" t="s">
        <v>268</v>
      </c>
      <c r="B184" s="103">
        <v>0</v>
      </c>
      <c r="C184" s="190">
        <v>0</v>
      </c>
      <c r="D184" s="190">
        <v>0</v>
      </c>
      <c r="E184" s="193">
        <v>2.2999999999999998</v>
      </c>
      <c r="F184" s="190">
        <v>0</v>
      </c>
    </row>
    <row r="185" spans="1:6" x14ac:dyDescent="0.2">
      <c r="A185" s="189" t="s">
        <v>269</v>
      </c>
      <c r="B185" s="103">
        <v>0</v>
      </c>
      <c r="C185" s="190">
        <v>0</v>
      </c>
      <c r="D185" s="190">
        <v>0</v>
      </c>
      <c r="E185" s="190">
        <v>0</v>
      </c>
      <c r="F185" s="190">
        <v>0</v>
      </c>
    </row>
    <row r="186" spans="1:6" x14ac:dyDescent="0.2">
      <c r="A186" s="189" t="s">
        <v>82</v>
      </c>
      <c r="B186" s="103">
        <v>2.1800000000000002</v>
      </c>
      <c r="C186" s="190">
        <v>0.91</v>
      </c>
      <c r="D186" s="190">
        <v>1.32</v>
      </c>
      <c r="E186" s="190">
        <v>1.32</v>
      </c>
      <c r="F186" s="190">
        <v>1.43</v>
      </c>
    </row>
    <row r="187" spans="1:6" x14ac:dyDescent="0.2">
      <c r="A187" s="189" t="s">
        <v>89</v>
      </c>
      <c r="B187" s="103">
        <v>0.33</v>
      </c>
      <c r="C187" s="190">
        <v>0.12</v>
      </c>
      <c r="D187" s="190">
        <v>0.36</v>
      </c>
      <c r="E187" s="190">
        <v>0.59</v>
      </c>
      <c r="F187" s="190">
        <v>0.56000000000000005</v>
      </c>
    </row>
    <row r="188" spans="1:6" x14ac:dyDescent="0.2">
      <c r="A188" s="189" t="s">
        <v>270</v>
      </c>
      <c r="B188" s="103">
        <v>3.34</v>
      </c>
      <c r="C188" s="190">
        <v>0</v>
      </c>
      <c r="D188" s="190">
        <v>0</v>
      </c>
      <c r="E188" s="190">
        <v>0</v>
      </c>
      <c r="F188" s="190">
        <v>5.58</v>
      </c>
    </row>
    <row r="189" spans="1:6" x14ac:dyDescent="0.2">
      <c r="A189" s="189" t="s">
        <v>90</v>
      </c>
      <c r="B189" s="103">
        <v>0.56000000000000005</v>
      </c>
      <c r="C189" s="190">
        <v>0.51</v>
      </c>
      <c r="D189" s="190">
        <v>0.74</v>
      </c>
      <c r="E189" s="190">
        <v>1.99</v>
      </c>
      <c r="F189" s="193">
        <v>1.3</v>
      </c>
    </row>
    <row r="190" spans="1:6" x14ac:dyDescent="0.2">
      <c r="A190" s="189" t="s">
        <v>83</v>
      </c>
      <c r="B190" s="103">
        <v>0.39</v>
      </c>
      <c r="C190" s="190">
        <v>0.71</v>
      </c>
      <c r="D190" s="190">
        <v>0.67</v>
      </c>
      <c r="E190" s="190">
        <v>0.8</v>
      </c>
      <c r="F190" s="190">
        <v>0.89</v>
      </c>
    </row>
    <row r="191" spans="1:6" x14ac:dyDescent="0.2">
      <c r="A191" s="189" t="s">
        <v>85</v>
      </c>
      <c r="B191" s="103">
        <v>0.37</v>
      </c>
      <c r="C191" s="193">
        <v>0.8</v>
      </c>
      <c r="D191" s="190">
        <v>0.42</v>
      </c>
      <c r="E191" s="190">
        <v>0.45</v>
      </c>
      <c r="F191" s="190">
        <v>0.41</v>
      </c>
    </row>
    <row r="192" spans="1:6" x14ac:dyDescent="0.2">
      <c r="A192" s="189" t="s">
        <v>84</v>
      </c>
      <c r="B192" s="103">
        <v>0.54</v>
      </c>
      <c r="C192" s="190">
        <v>0</v>
      </c>
      <c r="D192" s="190">
        <v>0</v>
      </c>
      <c r="E192" s="190">
        <v>0</v>
      </c>
      <c r="F192" s="190">
        <v>0</v>
      </c>
    </row>
    <row r="193" spans="1:6" x14ac:dyDescent="0.2">
      <c r="A193" s="189"/>
      <c r="B193" s="103"/>
      <c r="C193" s="190"/>
      <c r="D193" s="190"/>
      <c r="E193" s="190"/>
      <c r="F193" s="190"/>
    </row>
    <row r="194" spans="1:6" ht="12.75" x14ac:dyDescent="0.2">
      <c r="A194" s="253" t="s">
        <v>274</v>
      </c>
      <c r="B194" s="252">
        <v>2017</v>
      </c>
      <c r="C194" s="252">
        <v>2016</v>
      </c>
      <c r="D194" s="252">
        <v>2015</v>
      </c>
      <c r="E194" s="252">
        <v>2014</v>
      </c>
      <c r="F194" s="252">
        <v>2013</v>
      </c>
    </row>
    <row r="195" spans="1:6" x14ac:dyDescent="0.2">
      <c r="A195" s="189"/>
      <c r="B195" s="103"/>
      <c r="C195" s="190"/>
      <c r="D195" s="190"/>
      <c r="E195" s="190"/>
      <c r="F195" s="190"/>
    </row>
    <row r="196" spans="1:6" x14ac:dyDescent="0.2">
      <c r="A196" s="191" t="s">
        <v>135</v>
      </c>
      <c r="B196" s="103"/>
      <c r="C196" s="190"/>
      <c r="D196" s="190"/>
      <c r="E196" s="190"/>
      <c r="F196" s="190"/>
    </row>
    <row r="197" spans="1:6" x14ac:dyDescent="0.2">
      <c r="A197" s="189" t="s">
        <v>81</v>
      </c>
      <c r="B197" s="103">
        <v>3.0000000000000001E-3</v>
      </c>
      <c r="C197" s="190">
        <v>0</v>
      </c>
      <c r="D197" s="190">
        <v>3.0000000000000001E-3</v>
      </c>
      <c r="E197" s="190">
        <v>3.0000000000000001E-3</v>
      </c>
      <c r="F197" s="190">
        <v>8.0000000000000002E-3</v>
      </c>
    </row>
    <row r="198" spans="1:6" x14ac:dyDescent="0.2">
      <c r="A198" s="189" t="s">
        <v>88</v>
      </c>
      <c r="B198" s="103">
        <v>0</v>
      </c>
      <c r="C198" s="190">
        <v>0</v>
      </c>
      <c r="D198" s="190">
        <v>0</v>
      </c>
      <c r="E198" s="190">
        <v>0</v>
      </c>
      <c r="F198" s="190">
        <v>0</v>
      </c>
    </row>
    <row r="199" spans="1:6" x14ac:dyDescent="0.2">
      <c r="A199" s="189" t="s">
        <v>87</v>
      </c>
      <c r="B199" s="103">
        <v>0</v>
      </c>
      <c r="C199" s="190">
        <v>1.0999999999999999E-2</v>
      </c>
      <c r="D199" s="190">
        <v>0</v>
      </c>
      <c r="E199" s="190">
        <v>0</v>
      </c>
      <c r="F199" s="190">
        <v>0</v>
      </c>
    </row>
    <row r="200" spans="1:6" x14ac:dyDescent="0.2">
      <c r="A200" s="189" t="s">
        <v>86</v>
      </c>
      <c r="B200" s="103">
        <v>0</v>
      </c>
      <c r="C200" s="190">
        <v>0</v>
      </c>
      <c r="D200" s="190">
        <v>0</v>
      </c>
      <c r="E200" s="190">
        <v>0</v>
      </c>
      <c r="F200" s="190">
        <v>0</v>
      </c>
    </row>
    <row r="201" spans="1:6" x14ac:dyDescent="0.2">
      <c r="A201" s="189" t="s">
        <v>268</v>
      </c>
      <c r="B201" s="103">
        <v>0</v>
      </c>
      <c r="C201" s="190">
        <v>0</v>
      </c>
      <c r="D201" s="190">
        <v>0</v>
      </c>
      <c r="E201" s="190">
        <v>0</v>
      </c>
      <c r="F201" s="190">
        <v>0</v>
      </c>
    </row>
    <row r="202" spans="1:6" x14ac:dyDescent="0.2">
      <c r="A202" s="189" t="s">
        <v>269</v>
      </c>
      <c r="B202" s="103">
        <v>0</v>
      </c>
      <c r="C202" s="190">
        <v>0</v>
      </c>
      <c r="D202" s="190">
        <v>0</v>
      </c>
      <c r="E202" s="190">
        <v>0</v>
      </c>
      <c r="F202" s="190">
        <v>0</v>
      </c>
    </row>
    <row r="203" spans="1:6" x14ac:dyDescent="0.2">
      <c r="A203" s="189" t="s">
        <v>82</v>
      </c>
      <c r="B203" s="103">
        <v>0</v>
      </c>
      <c r="C203" s="190">
        <v>0</v>
      </c>
      <c r="D203" s="190">
        <v>2.5999999999999999E-2</v>
      </c>
      <c r="E203" s="190">
        <v>3.2000000000000001E-2</v>
      </c>
      <c r="F203" s="190">
        <v>0</v>
      </c>
    </row>
    <row r="204" spans="1:6" x14ac:dyDescent="0.2">
      <c r="A204" s="189" t="s">
        <v>89</v>
      </c>
      <c r="B204" s="103">
        <v>0</v>
      </c>
      <c r="C204" s="190">
        <v>0</v>
      </c>
      <c r="D204" s="190">
        <v>0</v>
      </c>
      <c r="E204" s="190">
        <v>0</v>
      </c>
      <c r="F204" s="190">
        <v>0</v>
      </c>
    </row>
    <row r="205" spans="1:6" x14ac:dyDescent="0.2">
      <c r="A205" s="189" t="s">
        <v>270</v>
      </c>
      <c r="B205" s="103">
        <v>0</v>
      </c>
      <c r="C205" s="190">
        <v>0</v>
      </c>
      <c r="D205" s="190">
        <v>0</v>
      </c>
      <c r="E205" s="190">
        <v>0</v>
      </c>
      <c r="F205" s="190">
        <v>0</v>
      </c>
    </row>
    <row r="206" spans="1:6" x14ac:dyDescent="0.2">
      <c r="A206" s="189" t="s">
        <v>90</v>
      </c>
      <c r="B206" s="103">
        <v>0</v>
      </c>
      <c r="C206" s="190">
        <v>0</v>
      </c>
      <c r="D206" s="190">
        <v>0</v>
      </c>
      <c r="E206" s="190">
        <v>0</v>
      </c>
      <c r="F206" s="190">
        <v>0</v>
      </c>
    </row>
    <row r="207" spans="1:6" x14ac:dyDescent="0.2">
      <c r="A207" s="189" t="s">
        <v>83</v>
      </c>
      <c r="B207" s="103">
        <v>0</v>
      </c>
      <c r="C207" s="190">
        <v>0</v>
      </c>
      <c r="D207" s="190">
        <v>0</v>
      </c>
      <c r="E207" s="190">
        <v>0</v>
      </c>
      <c r="F207" s="194">
        <v>0</v>
      </c>
    </row>
    <row r="208" spans="1:6" x14ac:dyDescent="0.2">
      <c r="A208" s="189" t="s">
        <v>85</v>
      </c>
      <c r="B208" s="103">
        <v>0</v>
      </c>
      <c r="C208" s="190">
        <v>0</v>
      </c>
      <c r="D208" s="190">
        <v>8.0000000000000002E-3</v>
      </c>
      <c r="E208" s="190">
        <v>0</v>
      </c>
      <c r="F208" s="190">
        <v>1.2E-2</v>
      </c>
    </row>
    <row r="209" spans="1:6" x14ac:dyDescent="0.2">
      <c r="A209" s="189" t="s">
        <v>84</v>
      </c>
      <c r="B209" s="103">
        <v>0</v>
      </c>
      <c r="C209" s="190">
        <v>0</v>
      </c>
      <c r="D209" s="190">
        <v>0</v>
      </c>
      <c r="E209" s="190">
        <v>0</v>
      </c>
      <c r="F209" s="190">
        <v>1.0999999999999999E-2</v>
      </c>
    </row>
    <row r="210" spans="1:6" x14ac:dyDescent="0.2">
      <c r="A210" s="189"/>
      <c r="B210" s="103">
        <v>0</v>
      </c>
      <c r="C210" s="190">
        <v>0</v>
      </c>
      <c r="D210" s="190">
        <v>0</v>
      </c>
      <c r="E210" s="190">
        <v>0</v>
      </c>
      <c r="F210" s="190">
        <v>0</v>
      </c>
    </row>
    <row r="211" spans="1:6" x14ac:dyDescent="0.2">
      <c r="A211" s="191" t="s">
        <v>271</v>
      </c>
      <c r="B211" s="103"/>
      <c r="C211" s="190"/>
      <c r="D211" s="190"/>
      <c r="E211" s="190"/>
      <c r="F211" s="190"/>
    </row>
    <row r="212" spans="1:6" x14ac:dyDescent="0.2">
      <c r="A212" s="189" t="s">
        <v>81</v>
      </c>
      <c r="B212" s="103">
        <v>0.24</v>
      </c>
      <c r="C212" s="190">
        <v>0.23</v>
      </c>
      <c r="D212" s="190">
        <v>0.28000000000000003</v>
      </c>
      <c r="E212" s="190">
        <v>0.28999999999999998</v>
      </c>
      <c r="F212" s="190">
        <v>0.33</v>
      </c>
    </row>
    <row r="213" spans="1:6" x14ac:dyDescent="0.2">
      <c r="A213" s="189" t="s">
        <v>88</v>
      </c>
      <c r="B213" s="103">
        <v>0.08</v>
      </c>
      <c r="C213" s="193">
        <v>0.28999999999999998</v>
      </c>
      <c r="D213" s="193">
        <v>0.08</v>
      </c>
      <c r="E213" s="193">
        <v>0.2</v>
      </c>
      <c r="F213" s="193">
        <v>0.28000000000000003</v>
      </c>
    </row>
    <row r="214" spans="1:6" x14ac:dyDescent="0.2">
      <c r="A214" s="189" t="s">
        <v>87</v>
      </c>
      <c r="B214" s="103">
        <v>0.08</v>
      </c>
      <c r="C214" s="190">
        <v>0.05</v>
      </c>
      <c r="D214" s="190">
        <v>0.14000000000000001</v>
      </c>
      <c r="E214" s="190">
        <v>0.09</v>
      </c>
      <c r="F214" s="190">
        <v>0.17</v>
      </c>
    </row>
    <row r="215" spans="1:6" x14ac:dyDescent="0.2">
      <c r="A215" s="189" t="s">
        <v>86</v>
      </c>
      <c r="B215" s="103">
        <v>0.21</v>
      </c>
      <c r="C215" s="190">
        <v>0</v>
      </c>
      <c r="D215" s="190">
        <v>0.14000000000000001</v>
      </c>
      <c r="E215" s="190">
        <v>0</v>
      </c>
      <c r="F215" s="190">
        <v>0</v>
      </c>
    </row>
    <row r="216" spans="1:6" x14ac:dyDescent="0.2">
      <c r="A216" s="189" t="s">
        <v>268</v>
      </c>
      <c r="B216" s="103">
        <v>0</v>
      </c>
      <c r="C216" s="190">
        <v>0</v>
      </c>
      <c r="D216" s="190">
        <v>0</v>
      </c>
      <c r="E216" s="190">
        <v>0</v>
      </c>
      <c r="F216" s="190">
        <v>0</v>
      </c>
    </row>
    <row r="217" spans="1:6" x14ac:dyDescent="0.2">
      <c r="A217" s="189" t="s">
        <v>269</v>
      </c>
      <c r="B217" s="103">
        <v>0</v>
      </c>
      <c r="C217" s="190">
        <v>0</v>
      </c>
      <c r="D217" s="190">
        <v>0</v>
      </c>
      <c r="E217" s="190">
        <v>0</v>
      </c>
      <c r="F217" s="190">
        <v>0</v>
      </c>
    </row>
    <row r="218" spans="1:6" x14ac:dyDescent="0.2">
      <c r="A218" s="189" t="s">
        <v>82</v>
      </c>
      <c r="B218" s="192">
        <v>1.4</v>
      </c>
      <c r="C218" s="190">
        <v>0.86</v>
      </c>
      <c r="D218" s="190">
        <v>0.68</v>
      </c>
      <c r="E218" s="193">
        <v>0.54</v>
      </c>
      <c r="F218" s="193">
        <v>0.92</v>
      </c>
    </row>
    <row r="219" spans="1:6" x14ac:dyDescent="0.2">
      <c r="A219" s="189" t="s">
        <v>89</v>
      </c>
      <c r="B219" s="103">
        <v>0</v>
      </c>
      <c r="C219" s="190">
        <v>0.33</v>
      </c>
      <c r="D219" s="190">
        <v>0.57999999999999996</v>
      </c>
      <c r="E219" s="190">
        <v>0</v>
      </c>
      <c r="F219" s="190">
        <v>0</v>
      </c>
    </row>
    <row r="220" spans="1:6" x14ac:dyDescent="0.2">
      <c r="A220" s="189" t="s">
        <v>270</v>
      </c>
      <c r="B220" s="103">
        <v>13.61</v>
      </c>
      <c r="C220" s="190">
        <v>0</v>
      </c>
      <c r="D220" s="190">
        <v>0</v>
      </c>
      <c r="E220" s="190">
        <v>0</v>
      </c>
      <c r="F220" s="190">
        <v>9.1199999999999992</v>
      </c>
    </row>
    <row r="221" spans="1:6" x14ac:dyDescent="0.2">
      <c r="A221" s="189" t="s">
        <v>90</v>
      </c>
      <c r="B221" s="103">
        <v>0.19</v>
      </c>
      <c r="C221" s="190">
        <v>0</v>
      </c>
      <c r="D221" s="190">
        <v>0.15</v>
      </c>
      <c r="E221" s="190">
        <v>0.44</v>
      </c>
      <c r="F221" s="190">
        <v>0.41</v>
      </c>
    </row>
    <row r="222" spans="1:6" x14ac:dyDescent="0.2">
      <c r="A222" s="189" t="s">
        <v>83</v>
      </c>
      <c r="B222" s="103">
        <v>0.02</v>
      </c>
      <c r="C222" s="190">
        <v>0.09</v>
      </c>
      <c r="D222" s="190">
        <v>0.2</v>
      </c>
      <c r="E222" s="190">
        <v>0.16</v>
      </c>
      <c r="F222" s="190">
        <v>0.09</v>
      </c>
    </row>
    <row r="223" spans="1:6" x14ac:dyDescent="0.2">
      <c r="A223" s="189" t="s">
        <v>85</v>
      </c>
      <c r="B223" s="103">
        <v>7.0000000000000007E-2</v>
      </c>
      <c r="C223" s="193">
        <v>0.14000000000000001</v>
      </c>
      <c r="D223" s="190">
        <v>7.0000000000000007E-2</v>
      </c>
      <c r="E223" s="190">
        <v>0.14000000000000001</v>
      </c>
      <c r="F223" s="190">
        <v>0.25</v>
      </c>
    </row>
    <row r="224" spans="1:6" x14ac:dyDescent="0.2">
      <c r="A224" s="189" t="s">
        <v>84</v>
      </c>
      <c r="B224" s="103">
        <v>0.04</v>
      </c>
      <c r="C224" s="190">
        <v>0.12</v>
      </c>
      <c r="D224" s="190">
        <v>0</v>
      </c>
      <c r="E224" s="190">
        <v>0.08</v>
      </c>
      <c r="F224" s="190">
        <v>0.13</v>
      </c>
    </row>
    <row r="225" spans="1:6" x14ac:dyDescent="0.2">
      <c r="A225" s="189"/>
      <c r="B225" s="103"/>
      <c r="C225" s="190"/>
      <c r="D225" s="190"/>
      <c r="E225" s="190"/>
      <c r="F225" s="190"/>
    </row>
    <row r="226" spans="1:6" x14ac:dyDescent="0.2">
      <c r="A226" s="191" t="s">
        <v>137</v>
      </c>
      <c r="B226" s="103"/>
      <c r="C226" s="190"/>
      <c r="D226" s="190"/>
      <c r="E226" s="190"/>
      <c r="F226" s="190"/>
    </row>
    <row r="227" spans="1:6" x14ac:dyDescent="0.2">
      <c r="A227" s="189" t="s">
        <v>81</v>
      </c>
      <c r="B227" s="103">
        <v>0.53</v>
      </c>
      <c r="C227" s="190">
        <v>0.47</v>
      </c>
      <c r="D227" s="190">
        <v>0.81</v>
      </c>
      <c r="E227" s="190">
        <v>0.75</v>
      </c>
      <c r="F227" s="190">
        <v>0.86</v>
      </c>
    </row>
    <row r="228" spans="1:6" x14ac:dyDescent="0.2">
      <c r="A228" s="189" t="s">
        <v>88</v>
      </c>
      <c r="B228" s="103">
        <v>0.47</v>
      </c>
      <c r="C228" s="190">
        <v>1.05</v>
      </c>
      <c r="D228" s="190">
        <v>0.38</v>
      </c>
      <c r="E228" s="190">
        <v>0.92</v>
      </c>
      <c r="F228" s="190">
        <v>2.36</v>
      </c>
    </row>
    <row r="229" spans="1:6" x14ac:dyDescent="0.2">
      <c r="A229" s="189" t="s">
        <v>87</v>
      </c>
      <c r="B229" s="103">
        <v>0.19</v>
      </c>
      <c r="C229" s="190">
        <v>0.27</v>
      </c>
      <c r="D229" s="193">
        <v>0.4</v>
      </c>
      <c r="E229" s="190">
        <v>0.38</v>
      </c>
      <c r="F229" s="193">
        <v>0.52</v>
      </c>
    </row>
    <row r="230" spans="1:6" x14ac:dyDescent="0.2">
      <c r="A230" s="189" t="s">
        <v>86</v>
      </c>
      <c r="B230" s="103">
        <v>0.32</v>
      </c>
      <c r="C230" s="190">
        <v>0</v>
      </c>
      <c r="D230" s="190">
        <v>0.71</v>
      </c>
      <c r="E230" s="190">
        <v>0.74</v>
      </c>
      <c r="F230" s="190">
        <v>1.02</v>
      </c>
    </row>
    <row r="231" spans="1:6" x14ac:dyDescent="0.2">
      <c r="A231" s="189" t="s">
        <v>268</v>
      </c>
      <c r="B231" s="103">
        <v>0</v>
      </c>
      <c r="C231" s="190">
        <v>0</v>
      </c>
      <c r="D231" s="190">
        <v>0</v>
      </c>
      <c r="E231" s="193">
        <v>0</v>
      </c>
      <c r="F231" s="190">
        <v>0</v>
      </c>
    </row>
    <row r="232" spans="1:6" x14ac:dyDescent="0.2">
      <c r="A232" s="189" t="s">
        <v>269</v>
      </c>
      <c r="B232" s="103">
        <v>0</v>
      </c>
      <c r="C232" s="190">
        <v>0</v>
      </c>
      <c r="D232" s="190">
        <v>0</v>
      </c>
      <c r="E232" s="190">
        <v>0</v>
      </c>
      <c r="F232" s="190">
        <v>0</v>
      </c>
    </row>
    <row r="233" spans="1:6" x14ac:dyDescent="0.2">
      <c r="A233" s="189" t="s">
        <v>82</v>
      </c>
      <c r="B233" s="103">
        <v>2.5499999999999998</v>
      </c>
      <c r="C233" s="190">
        <v>1.31</v>
      </c>
      <c r="D233" s="190">
        <v>1.04</v>
      </c>
      <c r="E233" s="190">
        <v>1.01</v>
      </c>
      <c r="F233" s="190">
        <v>1.54</v>
      </c>
    </row>
    <row r="234" spans="1:6" x14ac:dyDescent="0.2">
      <c r="A234" s="189" t="s">
        <v>89</v>
      </c>
      <c r="B234" s="103">
        <v>0</v>
      </c>
      <c r="C234" s="190">
        <v>0.99</v>
      </c>
      <c r="D234" s="190">
        <v>0.97</v>
      </c>
      <c r="E234" s="190">
        <v>0.34</v>
      </c>
      <c r="F234" s="190">
        <v>0.18</v>
      </c>
    </row>
    <row r="235" spans="1:6" x14ac:dyDescent="0.2">
      <c r="A235" s="189" t="s">
        <v>270</v>
      </c>
      <c r="B235" s="103">
        <v>13.61</v>
      </c>
      <c r="C235" s="190">
        <v>0</v>
      </c>
      <c r="D235" s="190">
        <v>8.4600000000000009</v>
      </c>
      <c r="E235" s="190">
        <v>0</v>
      </c>
      <c r="F235" s="190">
        <v>9.1199999999999992</v>
      </c>
    </row>
    <row r="236" spans="1:6" x14ac:dyDescent="0.2">
      <c r="A236" s="189" t="s">
        <v>90</v>
      </c>
      <c r="B236" s="103">
        <v>2.4900000000000002</v>
      </c>
      <c r="C236" s="190">
        <v>1.41</v>
      </c>
      <c r="D236" s="190">
        <v>2.04</v>
      </c>
      <c r="E236" s="190">
        <v>1.78</v>
      </c>
      <c r="F236" s="193">
        <v>1.37</v>
      </c>
    </row>
    <row r="237" spans="1:6" x14ac:dyDescent="0.2">
      <c r="A237" s="189" t="s">
        <v>83</v>
      </c>
      <c r="B237" s="103">
        <v>0.22</v>
      </c>
      <c r="C237" s="193">
        <v>0.36</v>
      </c>
      <c r="D237" s="190">
        <v>0.63</v>
      </c>
      <c r="E237" s="190">
        <v>0.53</v>
      </c>
      <c r="F237" s="190">
        <v>0.51</v>
      </c>
    </row>
    <row r="238" spans="1:6" x14ac:dyDescent="0.2">
      <c r="A238" s="189" t="s">
        <v>85</v>
      </c>
      <c r="B238" s="103">
        <v>0.21</v>
      </c>
      <c r="C238" s="190">
        <v>0.61</v>
      </c>
      <c r="D238" s="190">
        <v>0.56000000000000005</v>
      </c>
      <c r="E238" s="190">
        <v>0.54</v>
      </c>
      <c r="F238" s="190">
        <v>0.72</v>
      </c>
    </row>
    <row r="239" spans="1:6" x14ac:dyDescent="0.2">
      <c r="A239" s="189" t="s">
        <v>84</v>
      </c>
      <c r="B239" s="103">
        <v>0.28000000000000003</v>
      </c>
      <c r="C239" s="190">
        <v>0.18</v>
      </c>
      <c r="D239" s="190">
        <v>0.17</v>
      </c>
      <c r="E239" s="190">
        <v>0.25</v>
      </c>
      <c r="F239" s="190">
        <v>0.71</v>
      </c>
    </row>
    <row r="240" spans="1:6" x14ac:dyDescent="0.2">
      <c r="A240" s="29"/>
      <c r="B240" s="29"/>
      <c r="C240" s="29"/>
      <c r="D240" s="29"/>
      <c r="E240" s="29"/>
      <c r="F240" s="29"/>
    </row>
    <row r="241" spans="1:6" ht="15" x14ac:dyDescent="0.25">
      <c r="A241" s="254" t="s">
        <v>147</v>
      </c>
      <c r="B241" s="131"/>
      <c r="C241" s="131"/>
      <c r="D241" s="131"/>
      <c r="E241" s="131"/>
      <c r="F241" s="131"/>
    </row>
    <row r="242" spans="1:6" x14ac:dyDescent="0.2">
      <c r="A242" s="130"/>
      <c r="B242" s="129"/>
      <c r="C242" s="129"/>
      <c r="D242" s="129"/>
      <c r="E242" s="129"/>
      <c r="F242" s="129"/>
    </row>
    <row r="243" spans="1:6" x14ac:dyDescent="0.2">
      <c r="A243" s="351" t="s">
        <v>161</v>
      </c>
      <c r="B243" s="351"/>
      <c r="C243" s="351"/>
      <c r="D243" s="351"/>
      <c r="E243" s="351"/>
      <c r="F243" s="351"/>
    </row>
    <row r="244" spans="1:6" ht="12" customHeight="1" x14ac:dyDescent="0.2">
      <c r="A244" s="350" t="s">
        <v>160</v>
      </c>
      <c r="B244" s="350"/>
      <c r="C244" s="350"/>
      <c r="D244" s="350"/>
      <c r="E244" s="350"/>
      <c r="F244" s="350"/>
    </row>
    <row r="245" spans="1:6" x14ac:dyDescent="0.2">
      <c r="A245" s="275"/>
      <c r="B245" s="129"/>
      <c r="C245" s="129"/>
      <c r="D245" s="129"/>
      <c r="E245" s="129"/>
      <c r="F245" s="129"/>
    </row>
    <row r="246" spans="1:6" x14ac:dyDescent="0.2">
      <c r="A246" s="351" t="s">
        <v>162</v>
      </c>
      <c r="B246" s="351"/>
      <c r="C246" s="351"/>
      <c r="D246" s="351"/>
      <c r="E246" s="351"/>
      <c r="F246" s="351"/>
    </row>
    <row r="247" spans="1:6" ht="12" customHeight="1" x14ac:dyDescent="0.2">
      <c r="A247" s="350" t="s">
        <v>163</v>
      </c>
      <c r="B247" s="350"/>
      <c r="C247" s="350"/>
      <c r="D247" s="350"/>
      <c r="E247" s="350"/>
      <c r="F247" s="350"/>
    </row>
    <row r="248" spans="1:6" x14ac:dyDescent="0.2">
      <c r="A248" s="275"/>
      <c r="B248" s="129"/>
      <c r="C248" s="129"/>
      <c r="D248" s="129"/>
      <c r="E248" s="129"/>
      <c r="F248" s="129"/>
    </row>
    <row r="249" spans="1:6" x14ac:dyDescent="0.2">
      <c r="A249" s="351" t="s">
        <v>164</v>
      </c>
      <c r="B249" s="351"/>
      <c r="C249" s="351"/>
      <c r="D249" s="351"/>
      <c r="E249" s="351"/>
      <c r="F249" s="351"/>
    </row>
    <row r="250" spans="1:6" ht="12" customHeight="1" x14ac:dyDescent="0.2">
      <c r="A250" s="353" t="s">
        <v>165</v>
      </c>
      <c r="B250" s="353"/>
      <c r="C250" s="353"/>
      <c r="D250" s="353"/>
      <c r="E250" s="353"/>
      <c r="F250" s="353"/>
    </row>
    <row r="251" spans="1:6" x14ac:dyDescent="0.2">
      <c r="A251" s="277"/>
      <c r="B251" s="129"/>
      <c r="C251" s="129"/>
      <c r="D251" s="129"/>
      <c r="E251" s="129"/>
      <c r="F251" s="129"/>
    </row>
    <row r="252" spans="1:6" x14ac:dyDescent="0.2">
      <c r="A252" s="351" t="s">
        <v>166</v>
      </c>
      <c r="B252" s="351"/>
      <c r="C252" s="351"/>
      <c r="D252" s="351"/>
      <c r="E252" s="351"/>
      <c r="F252" s="351"/>
    </row>
    <row r="253" spans="1:6" x14ac:dyDescent="0.2">
      <c r="A253" s="353" t="s">
        <v>167</v>
      </c>
      <c r="B253" s="353"/>
      <c r="C253" s="353"/>
      <c r="D253" s="353"/>
      <c r="E253" s="353"/>
      <c r="F253" s="353"/>
    </row>
    <row r="254" spans="1:6" x14ac:dyDescent="0.2">
      <c r="A254" s="277"/>
      <c r="B254" s="129"/>
      <c r="C254" s="129"/>
      <c r="D254" s="129"/>
      <c r="E254" s="129"/>
      <c r="F254" s="129"/>
    </row>
    <row r="255" spans="1:6" x14ac:dyDescent="0.2">
      <c r="A255" s="132" t="s">
        <v>171</v>
      </c>
      <c r="B255" s="129"/>
      <c r="C255" s="129"/>
      <c r="D255" s="129"/>
      <c r="E255" s="129"/>
      <c r="F255" s="129"/>
    </row>
    <row r="256" spans="1:6" x14ac:dyDescent="0.2">
      <c r="A256" s="130" t="s">
        <v>173</v>
      </c>
      <c r="B256" s="129"/>
      <c r="C256" s="129"/>
      <c r="D256" s="129"/>
      <c r="E256" s="129"/>
      <c r="F256" s="129"/>
    </row>
    <row r="257" spans="1:6" x14ac:dyDescent="0.2">
      <c r="A257" s="130"/>
      <c r="B257" s="129"/>
      <c r="C257" s="129"/>
      <c r="D257" s="129"/>
      <c r="E257" s="129"/>
      <c r="F257" s="129"/>
    </row>
    <row r="258" spans="1:6" x14ac:dyDescent="0.2">
      <c r="A258" s="133" t="s">
        <v>172</v>
      </c>
      <c r="B258" s="129"/>
      <c r="C258" s="129"/>
      <c r="D258" s="129"/>
      <c r="E258" s="129"/>
      <c r="F258" s="129"/>
    </row>
    <row r="259" spans="1:6" ht="12" customHeight="1" x14ac:dyDescent="0.2">
      <c r="A259" s="130" t="s">
        <v>174</v>
      </c>
      <c r="B259" s="129"/>
      <c r="C259" s="129"/>
      <c r="D259" s="129"/>
      <c r="E259" s="129"/>
      <c r="F259" s="129"/>
    </row>
    <row r="260" spans="1:6" x14ac:dyDescent="0.2">
      <c r="A260" s="130"/>
      <c r="B260" s="129"/>
      <c r="C260" s="129"/>
      <c r="D260" s="129"/>
      <c r="E260" s="129"/>
      <c r="F260" s="129"/>
    </row>
    <row r="261" spans="1:6" x14ac:dyDescent="0.2">
      <c r="A261" s="276" t="s">
        <v>123</v>
      </c>
      <c r="B261" s="129"/>
      <c r="C261" s="129"/>
      <c r="D261" s="129"/>
      <c r="E261" s="129"/>
      <c r="F261" s="129"/>
    </row>
    <row r="262" spans="1:6" ht="12" customHeight="1" x14ac:dyDescent="0.2">
      <c r="A262" s="350" t="s">
        <v>168</v>
      </c>
      <c r="B262" s="350"/>
      <c r="C262" s="350"/>
      <c r="D262" s="350"/>
      <c r="E262" s="350"/>
      <c r="F262" s="350"/>
    </row>
    <row r="263" spans="1:6" x14ac:dyDescent="0.2">
      <c r="A263" s="130"/>
      <c r="B263" s="129"/>
      <c r="C263" s="129"/>
      <c r="D263" s="129"/>
      <c r="E263" s="129"/>
      <c r="F263" s="129"/>
    </row>
    <row r="264" spans="1:6" x14ac:dyDescent="0.2">
      <c r="A264" s="133" t="s">
        <v>4</v>
      </c>
      <c r="B264" s="129"/>
      <c r="C264" s="129"/>
      <c r="D264" s="129"/>
      <c r="E264" s="129"/>
      <c r="F264" s="129"/>
    </row>
    <row r="265" spans="1:6" ht="12" customHeight="1" x14ac:dyDescent="0.2">
      <c r="A265" s="350" t="s">
        <v>169</v>
      </c>
      <c r="B265" s="350"/>
      <c r="C265" s="350"/>
      <c r="D265" s="350"/>
      <c r="E265" s="350"/>
      <c r="F265" s="350"/>
    </row>
    <row r="266" spans="1:6" x14ac:dyDescent="0.2">
      <c r="A266" s="275"/>
      <c r="B266" s="129"/>
      <c r="C266" s="129"/>
      <c r="D266" s="129"/>
      <c r="E266" s="129"/>
      <c r="F266" s="129"/>
    </row>
    <row r="267" spans="1:6" x14ac:dyDescent="0.2">
      <c r="A267" s="133" t="s">
        <v>6</v>
      </c>
      <c r="B267" s="129"/>
      <c r="C267" s="129"/>
      <c r="D267" s="129"/>
      <c r="E267" s="129"/>
      <c r="F267" s="129"/>
    </row>
    <row r="268" spans="1:6" ht="12" customHeight="1" x14ac:dyDescent="0.2">
      <c r="A268" s="350" t="s">
        <v>272</v>
      </c>
      <c r="B268" s="350"/>
      <c r="C268" s="350"/>
      <c r="D268" s="350"/>
      <c r="E268" s="350"/>
      <c r="F268" s="350"/>
    </row>
    <row r="269" spans="1:6" x14ac:dyDescent="0.2">
      <c r="A269" s="275"/>
      <c r="B269" s="129"/>
      <c r="C269" s="129"/>
      <c r="D269" s="129"/>
      <c r="E269" s="129"/>
      <c r="F269" s="129"/>
    </row>
    <row r="270" spans="1:6" x14ac:dyDescent="0.2">
      <c r="A270" s="133" t="s">
        <v>5</v>
      </c>
      <c r="B270" s="129"/>
      <c r="C270" s="129"/>
      <c r="D270" s="129"/>
      <c r="E270" s="129"/>
      <c r="F270" s="129"/>
    </row>
    <row r="271" spans="1:6" x14ac:dyDescent="0.2">
      <c r="A271" s="350" t="s">
        <v>170</v>
      </c>
      <c r="B271" s="350"/>
      <c r="C271" s="350"/>
      <c r="D271" s="350"/>
      <c r="E271" s="350"/>
      <c r="F271" s="350"/>
    </row>
    <row r="272" spans="1:6" x14ac:dyDescent="0.2">
      <c r="A272" s="129"/>
      <c r="B272" s="129"/>
      <c r="C272" s="129"/>
      <c r="D272" s="129"/>
      <c r="E272" s="129"/>
      <c r="F272" s="129"/>
    </row>
  </sheetData>
  <mergeCells count="14">
    <mergeCell ref="A271:F271"/>
    <mergeCell ref="A244:F244"/>
    <mergeCell ref="A243:F243"/>
    <mergeCell ref="A69:F69"/>
    <mergeCell ref="A99:F99"/>
    <mergeCell ref="A247:F247"/>
    <mergeCell ref="A246:F246"/>
    <mergeCell ref="A250:F250"/>
    <mergeCell ref="A249:F249"/>
    <mergeCell ref="A268:F268"/>
    <mergeCell ref="A265:F265"/>
    <mergeCell ref="A262:F262"/>
    <mergeCell ref="A252:F252"/>
    <mergeCell ref="A253:F253"/>
  </mergeCells>
  <pageMargins left="0.70866141732283472" right="0.70866141732283472" top="0.74803149606299213" bottom="0.74803149606299213" header="0.31496062992125984" footer="0.31496062992125984"/>
  <pageSetup paperSize="9" scale="81" fitToHeight="6" orientation="landscape" r:id="rId1"/>
  <headerFooter>
    <oddHeader>&amp;L&amp;G</oddHeader>
    <oddFooter>&amp;R&amp;8&amp;P of &amp;N</oddFooter>
  </headerFooter>
  <rowBreaks count="6" manualBreakCount="6">
    <brk id="47" max="16383" man="1"/>
    <brk id="68" max="16383" man="1"/>
    <brk id="98" max="16383" man="1"/>
    <brk id="146" max="16383" man="1"/>
    <brk id="193" max="16383" man="1"/>
    <brk id="240" max="16383"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94"/>
  <sheetViews>
    <sheetView view="pageLayout" topLeftCell="A49" zoomScaleNormal="100" zoomScaleSheetLayoutView="100" workbookViewId="0">
      <selection sqref="A1:XFD1"/>
    </sheetView>
  </sheetViews>
  <sheetFormatPr defaultColWidth="8.625" defaultRowHeight="12" x14ac:dyDescent="0.2"/>
  <cols>
    <col min="1" max="1" width="58.375" style="37" customWidth="1"/>
    <col min="2" max="3" width="8.875" style="37" customWidth="1"/>
    <col min="4" max="4" width="9.5" style="37" customWidth="1"/>
    <col min="5" max="5" width="8.875" style="37" customWidth="1"/>
    <col min="6" max="6" width="9.75" style="37" customWidth="1"/>
    <col min="7" max="16384" width="8.625" style="37"/>
  </cols>
  <sheetData>
    <row r="1" spans="1:6" x14ac:dyDescent="0.2">
      <c r="A1" s="102" t="s">
        <v>25</v>
      </c>
      <c r="B1" s="102"/>
      <c r="C1" s="102"/>
      <c r="D1" s="102"/>
      <c r="E1" s="102"/>
      <c r="F1" s="102"/>
    </row>
    <row r="2" spans="1:6" ht="14.25" x14ac:dyDescent="0.2">
      <c r="A2" s="352" t="s">
        <v>337</v>
      </c>
      <c r="B2" s="352"/>
      <c r="C2" s="352"/>
      <c r="D2" s="352"/>
      <c r="E2" s="352"/>
      <c r="F2" s="352"/>
    </row>
    <row r="3" spans="1:6" x14ac:dyDescent="0.2">
      <c r="A3" s="30"/>
      <c r="B3" s="30">
        <v>2017</v>
      </c>
      <c r="C3" s="30">
        <v>2016</v>
      </c>
      <c r="D3" s="30">
        <v>2015</v>
      </c>
      <c r="E3" s="30">
        <v>2014</v>
      </c>
      <c r="F3" s="30">
        <v>2013</v>
      </c>
    </row>
    <row r="4" spans="1:6" x14ac:dyDescent="0.2">
      <c r="A4" s="47" t="s">
        <v>326</v>
      </c>
      <c r="B4" s="197">
        <v>124726</v>
      </c>
      <c r="C4" s="198"/>
      <c r="D4" s="198"/>
      <c r="E4" s="198"/>
      <c r="F4" s="198"/>
    </row>
    <row r="5" spans="1:6" x14ac:dyDescent="0.2">
      <c r="A5" s="199" t="s">
        <v>289</v>
      </c>
      <c r="B5" s="197"/>
      <c r="C5" s="200"/>
      <c r="D5" s="200"/>
      <c r="E5" s="200"/>
      <c r="F5" s="200"/>
    </row>
    <row r="6" spans="1:6" ht="13.5" x14ac:dyDescent="0.2">
      <c r="A6" s="47" t="s">
        <v>290</v>
      </c>
      <c r="B6" s="197">
        <v>72695</v>
      </c>
      <c r="C6" s="200"/>
      <c r="D6" s="200"/>
      <c r="E6" s="200"/>
      <c r="F6" s="200"/>
    </row>
    <row r="7" spans="1:6" x14ac:dyDescent="0.2">
      <c r="A7" s="47" t="s">
        <v>291</v>
      </c>
      <c r="B7" s="197">
        <v>2499</v>
      </c>
      <c r="C7" s="200"/>
      <c r="D7" s="200"/>
      <c r="E7" s="200"/>
      <c r="F7" s="200"/>
    </row>
    <row r="8" spans="1:6" x14ac:dyDescent="0.2">
      <c r="A8" s="47" t="s">
        <v>292</v>
      </c>
      <c r="B8" s="197">
        <v>2565</v>
      </c>
      <c r="C8" s="200"/>
      <c r="D8" s="200"/>
      <c r="E8" s="200"/>
      <c r="F8" s="200"/>
    </row>
    <row r="9" spans="1:6" x14ac:dyDescent="0.2">
      <c r="A9" s="199" t="s">
        <v>14</v>
      </c>
      <c r="B9" s="197"/>
      <c r="C9" s="200"/>
      <c r="D9" s="200"/>
      <c r="E9" s="200"/>
      <c r="F9" s="200"/>
    </row>
    <row r="10" spans="1:6" ht="13.5" x14ac:dyDescent="0.2">
      <c r="A10" s="47" t="s">
        <v>293</v>
      </c>
      <c r="B10" s="197">
        <v>75761</v>
      </c>
      <c r="C10" s="200"/>
      <c r="D10" s="200"/>
      <c r="E10" s="200"/>
      <c r="F10" s="200"/>
    </row>
    <row r="11" spans="1:6" x14ac:dyDescent="0.2">
      <c r="A11" s="48" t="s">
        <v>294</v>
      </c>
      <c r="B11" s="201">
        <v>34999</v>
      </c>
      <c r="C11" s="202"/>
      <c r="D11" s="202"/>
      <c r="E11" s="202"/>
      <c r="F11" s="202"/>
    </row>
    <row r="12" spans="1:6" x14ac:dyDescent="0.2">
      <c r="A12" s="33"/>
      <c r="B12" s="34"/>
      <c r="C12" s="35"/>
      <c r="D12" s="35"/>
      <c r="E12" s="35"/>
      <c r="F12" s="35"/>
    </row>
    <row r="13" spans="1:6" ht="12.75" x14ac:dyDescent="0.2">
      <c r="A13" s="352" t="s">
        <v>15</v>
      </c>
      <c r="B13" s="352"/>
      <c r="C13" s="352"/>
      <c r="D13" s="352"/>
      <c r="E13" s="352"/>
      <c r="F13" s="352"/>
    </row>
    <row r="14" spans="1:6" x14ac:dyDescent="0.2">
      <c r="A14" s="30"/>
      <c r="B14" s="30">
        <v>2017</v>
      </c>
      <c r="C14" s="30">
        <v>2016</v>
      </c>
      <c r="D14" s="30">
        <v>2015</v>
      </c>
      <c r="E14" s="30">
        <v>2014</v>
      </c>
      <c r="F14" s="30">
        <v>2013</v>
      </c>
    </row>
    <row r="15" spans="1:6" x14ac:dyDescent="0.2">
      <c r="A15" s="208" t="s">
        <v>295</v>
      </c>
      <c r="B15" s="209">
        <f t="shared" ref="B15:E15" si="0">SUM(B16:B22)</f>
        <v>27</v>
      </c>
      <c r="C15" s="199">
        <f t="shared" si="0"/>
        <v>35</v>
      </c>
      <c r="D15" s="199">
        <f t="shared" si="0"/>
        <v>29</v>
      </c>
      <c r="E15" s="199">
        <f t="shared" si="0"/>
        <v>26</v>
      </c>
      <c r="F15" s="199">
        <f>SUM(F16:F22)</f>
        <v>30</v>
      </c>
    </row>
    <row r="16" spans="1:6" x14ac:dyDescent="0.2">
      <c r="A16" s="203" t="s">
        <v>298</v>
      </c>
      <c r="B16" s="204">
        <v>0</v>
      </c>
      <c r="C16" s="47">
        <v>0</v>
      </c>
      <c r="D16" s="47">
        <v>0</v>
      </c>
      <c r="E16" s="47">
        <v>0</v>
      </c>
      <c r="F16" s="47">
        <v>0</v>
      </c>
    </row>
    <row r="17" spans="1:6" x14ac:dyDescent="0.2">
      <c r="A17" s="203" t="s">
        <v>299</v>
      </c>
      <c r="B17" s="204">
        <v>20</v>
      </c>
      <c r="C17" s="47">
        <v>22</v>
      </c>
      <c r="D17" s="47">
        <v>10</v>
      </c>
      <c r="E17" s="47">
        <v>15</v>
      </c>
      <c r="F17" s="47">
        <v>13</v>
      </c>
    </row>
    <row r="18" spans="1:6" x14ac:dyDescent="0.2">
      <c r="A18" s="203" t="s">
        <v>300</v>
      </c>
      <c r="B18" s="207" t="s">
        <v>16</v>
      </c>
      <c r="C18" s="210" t="s">
        <v>16</v>
      </c>
      <c r="D18" s="210" t="s">
        <v>16</v>
      </c>
      <c r="E18" s="47">
        <v>0</v>
      </c>
      <c r="F18" s="47">
        <v>0</v>
      </c>
    </row>
    <row r="19" spans="1:6" x14ac:dyDescent="0.2">
      <c r="A19" s="203" t="s">
        <v>301</v>
      </c>
      <c r="B19" s="204">
        <v>2</v>
      </c>
      <c r="C19" s="47">
        <v>8</v>
      </c>
      <c r="D19" s="47">
        <v>4</v>
      </c>
      <c r="E19" s="47">
        <v>8</v>
      </c>
      <c r="F19" s="47">
        <v>10</v>
      </c>
    </row>
    <row r="20" spans="1:6" x14ac:dyDescent="0.2">
      <c r="A20" s="203" t="s">
        <v>302</v>
      </c>
      <c r="B20" s="204">
        <v>2</v>
      </c>
      <c r="C20" s="47">
        <v>4</v>
      </c>
      <c r="D20" s="47">
        <v>9</v>
      </c>
      <c r="E20" s="47">
        <v>2</v>
      </c>
      <c r="F20" s="47">
        <v>2</v>
      </c>
    </row>
    <row r="21" spans="1:6" x14ac:dyDescent="0.2">
      <c r="A21" s="203" t="s">
        <v>303</v>
      </c>
      <c r="B21" s="204">
        <v>3</v>
      </c>
      <c r="C21" s="47">
        <v>1</v>
      </c>
      <c r="D21" s="47">
        <v>3</v>
      </c>
      <c r="E21" s="47">
        <v>1</v>
      </c>
      <c r="F21" s="47">
        <v>4</v>
      </c>
    </row>
    <row r="22" spans="1:6" x14ac:dyDescent="0.2">
      <c r="A22" s="203" t="s">
        <v>304</v>
      </c>
      <c r="B22" s="204">
        <v>0</v>
      </c>
      <c r="C22" s="47">
        <v>0</v>
      </c>
      <c r="D22" s="47">
        <v>3</v>
      </c>
      <c r="E22" s="47">
        <v>0</v>
      </c>
      <c r="F22" s="47">
        <v>1</v>
      </c>
    </row>
    <row r="23" spans="1:6" x14ac:dyDescent="0.2">
      <c r="A23" s="203"/>
      <c r="B23" s="204"/>
      <c r="C23" s="47"/>
      <c r="D23" s="47"/>
      <c r="E23" s="47"/>
      <c r="F23" s="47"/>
    </row>
    <row r="24" spans="1:6" x14ac:dyDescent="0.2">
      <c r="A24" s="208" t="s">
        <v>296</v>
      </c>
      <c r="B24" s="209">
        <v>46</v>
      </c>
      <c r="C24" s="199">
        <v>48</v>
      </c>
      <c r="D24" s="199">
        <v>83</v>
      </c>
      <c r="E24" s="199">
        <v>94</v>
      </c>
      <c r="F24" s="199">
        <v>132</v>
      </c>
    </row>
    <row r="25" spans="1:6" x14ac:dyDescent="0.2">
      <c r="A25" s="203" t="s">
        <v>311</v>
      </c>
      <c r="B25" s="204">
        <v>46</v>
      </c>
      <c r="C25" s="47">
        <v>48</v>
      </c>
      <c r="D25" s="47">
        <v>83</v>
      </c>
      <c r="E25" s="47">
        <v>94</v>
      </c>
      <c r="F25" s="47">
        <v>132</v>
      </c>
    </row>
    <row r="26" spans="1:6" x14ac:dyDescent="0.2">
      <c r="A26" s="208"/>
      <c r="B26" s="209"/>
      <c r="C26" s="199"/>
      <c r="D26" s="199"/>
      <c r="E26" s="199"/>
      <c r="F26" s="199"/>
    </row>
    <row r="27" spans="1:6" x14ac:dyDescent="0.2">
      <c r="A27" s="208" t="s">
        <v>297</v>
      </c>
      <c r="B27" s="209">
        <f>SUM(B29:B34)</f>
        <v>23</v>
      </c>
      <c r="C27" s="199">
        <f t="shared" ref="C27:F27" si="1">SUM(C29:C34)</f>
        <v>28</v>
      </c>
      <c r="D27" s="199">
        <f t="shared" si="1"/>
        <v>47</v>
      </c>
      <c r="E27" s="199">
        <f t="shared" si="1"/>
        <v>55</v>
      </c>
      <c r="F27" s="199">
        <f t="shared" si="1"/>
        <v>47</v>
      </c>
    </row>
    <row r="28" spans="1:6" x14ac:dyDescent="0.2">
      <c r="A28" s="203" t="s">
        <v>305</v>
      </c>
      <c r="B28" s="204">
        <v>0</v>
      </c>
      <c r="C28" s="47">
        <v>0</v>
      </c>
      <c r="D28" s="47">
        <v>0</v>
      </c>
      <c r="E28" s="47">
        <v>0</v>
      </c>
      <c r="F28" s="47">
        <v>0</v>
      </c>
    </row>
    <row r="29" spans="1:6" x14ac:dyDescent="0.2">
      <c r="A29" s="203" t="s">
        <v>306</v>
      </c>
      <c r="B29" s="204">
        <v>16</v>
      </c>
      <c r="C29" s="47">
        <v>22</v>
      </c>
      <c r="D29" s="47">
        <v>26</v>
      </c>
      <c r="E29" s="47">
        <v>49</v>
      </c>
      <c r="F29" s="47">
        <v>41</v>
      </c>
    </row>
    <row r="30" spans="1:6" x14ac:dyDescent="0.2">
      <c r="A30" s="203" t="s">
        <v>307</v>
      </c>
      <c r="B30" s="204">
        <v>3</v>
      </c>
      <c r="C30" s="47">
        <v>1</v>
      </c>
      <c r="D30" s="47">
        <v>5</v>
      </c>
      <c r="E30" s="47">
        <v>6</v>
      </c>
      <c r="F30" s="47">
        <v>3</v>
      </c>
    </row>
    <row r="31" spans="1:6" x14ac:dyDescent="0.2">
      <c r="A31" s="203" t="s">
        <v>308</v>
      </c>
      <c r="B31" s="204">
        <v>0</v>
      </c>
      <c r="C31" s="47">
        <v>2</v>
      </c>
      <c r="D31" s="47">
        <v>0</v>
      </c>
      <c r="E31" s="47">
        <v>0</v>
      </c>
      <c r="F31" s="47">
        <v>0</v>
      </c>
    </row>
    <row r="32" spans="1:6" x14ac:dyDescent="0.2">
      <c r="A32" s="203" t="s">
        <v>309</v>
      </c>
      <c r="B32" s="204">
        <v>0</v>
      </c>
      <c r="C32" s="47">
        <v>0</v>
      </c>
      <c r="D32" s="47">
        <v>0</v>
      </c>
      <c r="E32" s="47">
        <v>0</v>
      </c>
      <c r="F32" s="47">
        <v>1</v>
      </c>
    </row>
    <row r="33" spans="1:6" x14ac:dyDescent="0.2">
      <c r="A33" s="203" t="s">
        <v>310</v>
      </c>
      <c r="B33" s="204">
        <v>0</v>
      </c>
      <c r="C33" s="47">
        <v>0</v>
      </c>
      <c r="D33" s="47">
        <v>0</v>
      </c>
      <c r="E33" s="47">
        <v>0</v>
      </c>
      <c r="F33" s="47">
        <v>0</v>
      </c>
    </row>
    <row r="34" spans="1:6" x14ac:dyDescent="0.2">
      <c r="A34" s="203" t="s">
        <v>312</v>
      </c>
      <c r="B34" s="204">
        <v>4</v>
      </c>
      <c r="C34" s="47">
        <v>3</v>
      </c>
      <c r="D34" s="47">
        <v>16</v>
      </c>
      <c r="E34" s="47">
        <v>0</v>
      </c>
      <c r="F34" s="47">
        <v>2</v>
      </c>
    </row>
    <row r="35" spans="1:6" x14ac:dyDescent="0.2">
      <c r="A35" s="203"/>
      <c r="B35" s="204"/>
      <c r="C35" s="47"/>
      <c r="D35" s="47"/>
      <c r="E35" s="47"/>
      <c r="F35" s="47"/>
    </row>
    <row r="36" spans="1:6" x14ac:dyDescent="0.2">
      <c r="A36" s="36" t="s">
        <v>17</v>
      </c>
      <c r="B36" s="205">
        <f>B27+B24+B15</f>
        <v>96</v>
      </c>
      <c r="C36" s="206">
        <f t="shared" ref="C36:F36" si="2">C27+C24+C15</f>
        <v>111</v>
      </c>
      <c r="D36" s="206">
        <f t="shared" si="2"/>
        <v>159</v>
      </c>
      <c r="E36" s="206">
        <f t="shared" si="2"/>
        <v>175</v>
      </c>
      <c r="F36" s="206">
        <f t="shared" si="2"/>
        <v>209</v>
      </c>
    </row>
    <row r="37" spans="1:6" x14ac:dyDescent="0.2">
      <c r="A37" s="33"/>
      <c r="B37" s="34"/>
      <c r="C37" s="35"/>
      <c r="D37" s="35"/>
      <c r="E37" s="35"/>
      <c r="F37" s="35"/>
    </row>
    <row r="38" spans="1:6" ht="12.75" x14ac:dyDescent="0.2">
      <c r="A38" s="352" t="s">
        <v>18</v>
      </c>
      <c r="B38" s="352"/>
      <c r="C38" s="352"/>
      <c r="D38" s="352"/>
      <c r="E38" s="352"/>
      <c r="F38" s="352"/>
    </row>
    <row r="39" spans="1:6" x14ac:dyDescent="0.2">
      <c r="A39" s="38"/>
      <c r="B39" s="30">
        <v>2017</v>
      </c>
      <c r="C39" s="30">
        <v>2016</v>
      </c>
      <c r="D39" s="30">
        <v>2015</v>
      </c>
      <c r="E39" s="30">
        <v>2014</v>
      </c>
      <c r="F39" s="30">
        <v>2013</v>
      </c>
    </row>
    <row r="40" spans="1:6" x14ac:dyDescent="0.2">
      <c r="A40" s="211" t="s">
        <v>313</v>
      </c>
      <c r="B40" s="213">
        <v>67095</v>
      </c>
      <c r="C40" s="212">
        <v>82869</v>
      </c>
      <c r="D40" s="212">
        <v>92345</v>
      </c>
      <c r="E40" s="212">
        <v>99908</v>
      </c>
      <c r="F40" s="212">
        <v>101074</v>
      </c>
    </row>
    <row r="41" spans="1:6" x14ac:dyDescent="0.2">
      <c r="A41" s="211"/>
      <c r="B41" s="209"/>
      <c r="C41" s="179"/>
      <c r="D41" s="179"/>
      <c r="E41" s="179"/>
      <c r="F41" s="179"/>
    </row>
    <row r="42" spans="1:6" x14ac:dyDescent="0.2">
      <c r="A42" s="208" t="s">
        <v>295</v>
      </c>
      <c r="B42" s="215">
        <f>B15/($B$40*2000)*200000</f>
        <v>4.0241448692152917E-2</v>
      </c>
      <c r="C42" s="214">
        <f>C15/($C$40*2000)*200000</f>
        <v>4.2235335288225991E-2</v>
      </c>
      <c r="D42" s="214">
        <f>D15/($D$40*2000)*200000</f>
        <v>3.1403974227083221E-2</v>
      </c>
      <c r="E42" s="214">
        <f>E15/($E$40*2000)*200000</f>
        <v>2.602394202666453E-2</v>
      </c>
      <c r="F42" s="214">
        <f>F15/($F$40*2000)*200000</f>
        <v>2.9681223657914001E-2</v>
      </c>
    </row>
    <row r="43" spans="1:6" x14ac:dyDescent="0.2">
      <c r="A43" s="203" t="s">
        <v>298</v>
      </c>
      <c r="B43" s="39">
        <f t="shared" ref="B43:B61" si="3">B16/($B$40*2000)*200000</f>
        <v>0</v>
      </c>
      <c r="C43" s="216">
        <f t="shared" ref="C43:C61" si="4">C16/($C$40*2000)*200000</f>
        <v>0</v>
      </c>
      <c r="D43" s="216">
        <f t="shared" ref="D43:D61" si="5">D16/($D$40*2000)*200000</f>
        <v>0</v>
      </c>
      <c r="E43" s="216">
        <f t="shared" ref="E43:E61" si="6">E16/($E$40*2000)*200000</f>
        <v>0</v>
      </c>
      <c r="F43" s="216">
        <f t="shared" ref="F43:F61" si="7">F16/($F$40*2000)*200000</f>
        <v>0</v>
      </c>
    </row>
    <row r="44" spans="1:6" x14ac:dyDescent="0.2">
      <c r="A44" s="203" t="s">
        <v>299</v>
      </c>
      <c r="B44" s="39">
        <f t="shared" si="3"/>
        <v>2.9808480512705866E-2</v>
      </c>
      <c r="C44" s="216">
        <f t="shared" si="4"/>
        <v>2.6547925038313481E-2</v>
      </c>
      <c r="D44" s="216">
        <f t="shared" si="5"/>
        <v>1.0828956630028697E-2</v>
      </c>
      <c r="E44" s="216">
        <f t="shared" si="6"/>
        <v>1.5013812707691076E-2</v>
      </c>
      <c r="F44" s="216">
        <f t="shared" si="7"/>
        <v>1.2861863585096068E-2</v>
      </c>
    </row>
    <row r="45" spans="1:6" x14ac:dyDescent="0.2">
      <c r="A45" s="203" t="s">
        <v>300</v>
      </c>
      <c r="B45" s="207" t="s">
        <v>16</v>
      </c>
      <c r="C45" s="210" t="s">
        <v>16</v>
      </c>
      <c r="D45" s="210" t="s">
        <v>16</v>
      </c>
      <c r="E45" s="216">
        <f t="shared" si="6"/>
        <v>0</v>
      </c>
      <c r="F45" s="216">
        <f t="shared" si="7"/>
        <v>0</v>
      </c>
    </row>
    <row r="46" spans="1:6" x14ac:dyDescent="0.2">
      <c r="A46" s="203" t="s">
        <v>301</v>
      </c>
      <c r="B46" s="39">
        <f t="shared" si="3"/>
        <v>2.9808480512705867E-3</v>
      </c>
      <c r="C46" s="216">
        <f t="shared" si="4"/>
        <v>9.6537909230230857E-3</v>
      </c>
      <c r="D46" s="216">
        <f t="shared" si="5"/>
        <v>4.3315826520114783E-3</v>
      </c>
      <c r="E46" s="216">
        <f t="shared" si="6"/>
        <v>8.0073667774352396E-3</v>
      </c>
      <c r="F46" s="216">
        <f t="shared" si="7"/>
        <v>9.8937412193046675E-3</v>
      </c>
    </row>
    <row r="47" spans="1:6" x14ac:dyDescent="0.2">
      <c r="A47" s="203" t="s">
        <v>302</v>
      </c>
      <c r="B47" s="39">
        <f t="shared" si="3"/>
        <v>2.9808480512705867E-3</v>
      </c>
      <c r="C47" s="216">
        <f t="shared" si="4"/>
        <v>4.8268954615115428E-3</v>
      </c>
      <c r="D47" s="216">
        <f t="shared" si="5"/>
        <v>9.7460609670258266E-3</v>
      </c>
      <c r="E47" s="216">
        <f t="shared" si="6"/>
        <v>2.0018416943588099E-3</v>
      </c>
      <c r="F47" s="216">
        <f t="shared" si="7"/>
        <v>1.9787482438609334E-3</v>
      </c>
    </row>
    <row r="48" spans="1:6" x14ac:dyDescent="0.2">
      <c r="A48" s="203" t="s">
        <v>303</v>
      </c>
      <c r="B48" s="39">
        <f t="shared" si="3"/>
        <v>4.4712720769058793E-3</v>
      </c>
      <c r="C48" s="216">
        <f t="shared" si="4"/>
        <v>1.2067238653778857E-3</v>
      </c>
      <c r="D48" s="216">
        <f t="shared" si="5"/>
        <v>3.2486869890086091E-3</v>
      </c>
      <c r="E48" s="216">
        <f t="shared" si="6"/>
        <v>1.0009208471794049E-3</v>
      </c>
      <c r="F48" s="216">
        <f t="shared" si="7"/>
        <v>3.9574964877218668E-3</v>
      </c>
    </row>
    <row r="49" spans="1:6" x14ac:dyDescent="0.2">
      <c r="A49" s="203" t="s">
        <v>304</v>
      </c>
      <c r="B49" s="39">
        <f t="shared" si="3"/>
        <v>0</v>
      </c>
      <c r="C49" s="216">
        <f t="shared" si="4"/>
        <v>0</v>
      </c>
      <c r="D49" s="216">
        <f t="shared" si="5"/>
        <v>3.2486869890086091E-3</v>
      </c>
      <c r="E49" s="216">
        <f t="shared" si="6"/>
        <v>0</v>
      </c>
      <c r="F49" s="216">
        <f t="shared" si="7"/>
        <v>9.893741219304667E-4</v>
      </c>
    </row>
    <row r="50" spans="1:6" x14ac:dyDescent="0.2">
      <c r="A50" s="203"/>
      <c r="B50" s="204"/>
      <c r="C50" s="47"/>
      <c r="D50" s="47"/>
      <c r="E50" s="47"/>
      <c r="F50" s="47"/>
    </row>
    <row r="51" spans="1:6" x14ac:dyDescent="0.2">
      <c r="A51" s="208" t="s">
        <v>296</v>
      </c>
      <c r="B51" s="217">
        <f t="shared" si="3"/>
        <v>6.855950517922349E-2</v>
      </c>
      <c r="C51" s="214">
        <f t="shared" si="4"/>
        <v>5.7922745538138511E-2</v>
      </c>
      <c r="D51" s="214">
        <f t="shared" si="5"/>
        <v>8.9880340029238184E-2</v>
      </c>
      <c r="E51" s="214">
        <f t="shared" si="6"/>
        <v>9.4086559634864078E-2</v>
      </c>
      <c r="F51" s="214">
        <f t="shared" si="7"/>
        <v>0.13059738409482161</v>
      </c>
    </row>
    <row r="52" spans="1:6" x14ac:dyDescent="0.2">
      <c r="A52" s="203" t="s">
        <v>311</v>
      </c>
      <c r="B52" s="39">
        <f t="shared" si="3"/>
        <v>6.855950517922349E-2</v>
      </c>
      <c r="C52" s="216">
        <f t="shared" si="4"/>
        <v>5.7922745538138511E-2</v>
      </c>
      <c r="D52" s="216">
        <f t="shared" si="5"/>
        <v>8.9880340029238184E-2</v>
      </c>
      <c r="E52" s="216">
        <f t="shared" si="6"/>
        <v>9.4086559634864078E-2</v>
      </c>
      <c r="F52" s="216">
        <f t="shared" si="7"/>
        <v>0.13059738409482161</v>
      </c>
    </row>
    <row r="53" spans="1:6" x14ac:dyDescent="0.2">
      <c r="A53" s="208"/>
      <c r="B53" s="209"/>
      <c r="C53" s="199"/>
      <c r="D53" s="199"/>
      <c r="E53" s="199"/>
      <c r="F53" s="199"/>
    </row>
    <row r="54" spans="1:6" x14ac:dyDescent="0.2">
      <c r="A54" s="208" t="s">
        <v>297</v>
      </c>
      <c r="B54" s="217">
        <f t="shared" si="3"/>
        <v>3.4279752589611745E-2</v>
      </c>
      <c r="C54" s="214">
        <f t="shared" si="4"/>
        <v>3.3788268230580794E-2</v>
      </c>
      <c r="D54" s="214">
        <f t="shared" si="5"/>
        <v>5.0896096161134878E-2</v>
      </c>
      <c r="E54" s="214">
        <f t="shared" si="6"/>
        <v>5.5050646594867275E-2</v>
      </c>
      <c r="F54" s="214">
        <f t="shared" si="7"/>
        <v>4.6500583730731938E-2</v>
      </c>
    </row>
    <row r="55" spans="1:6" x14ac:dyDescent="0.2">
      <c r="A55" s="203" t="s">
        <v>305</v>
      </c>
      <c r="B55" s="39">
        <f t="shared" si="3"/>
        <v>0</v>
      </c>
      <c r="C55" s="216">
        <f t="shared" si="4"/>
        <v>0</v>
      </c>
      <c r="D55" s="216">
        <f t="shared" si="5"/>
        <v>0</v>
      </c>
      <c r="E55" s="216">
        <f t="shared" si="6"/>
        <v>0</v>
      </c>
      <c r="F55" s="216">
        <f t="shared" si="7"/>
        <v>0</v>
      </c>
    </row>
    <row r="56" spans="1:6" x14ac:dyDescent="0.2">
      <c r="A56" s="203" t="s">
        <v>306</v>
      </c>
      <c r="B56" s="39">
        <f t="shared" si="3"/>
        <v>2.3846784410164693E-2</v>
      </c>
      <c r="C56" s="216">
        <f t="shared" si="4"/>
        <v>2.6547925038313481E-2</v>
      </c>
      <c r="D56" s="216">
        <f t="shared" si="5"/>
        <v>2.815528723807461E-2</v>
      </c>
      <c r="E56" s="216">
        <f t="shared" si="6"/>
        <v>4.9045121511790843E-2</v>
      </c>
      <c r="F56" s="216">
        <f t="shared" si="7"/>
        <v>4.0564338999149137E-2</v>
      </c>
    </row>
    <row r="57" spans="1:6" x14ac:dyDescent="0.2">
      <c r="A57" s="203" t="s">
        <v>307</v>
      </c>
      <c r="B57" s="39">
        <f t="shared" si="3"/>
        <v>4.4712720769058793E-3</v>
      </c>
      <c r="C57" s="216">
        <f t="shared" si="4"/>
        <v>1.2067238653778857E-3</v>
      </c>
      <c r="D57" s="216">
        <f t="shared" si="5"/>
        <v>5.4144783150143483E-3</v>
      </c>
      <c r="E57" s="216">
        <f t="shared" si="6"/>
        <v>6.0055250830764297E-3</v>
      </c>
      <c r="F57" s="216">
        <f t="shared" si="7"/>
        <v>2.9681223657914003E-3</v>
      </c>
    </row>
    <row r="58" spans="1:6" x14ac:dyDescent="0.2">
      <c r="A58" s="203" t="s">
        <v>308</v>
      </c>
      <c r="B58" s="39">
        <f t="shared" si="3"/>
        <v>0</v>
      </c>
      <c r="C58" s="216">
        <f t="shared" si="4"/>
        <v>2.4134477307557714E-3</v>
      </c>
      <c r="D58" s="216">
        <f t="shared" si="5"/>
        <v>0</v>
      </c>
      <c r="E58" s="216">
        <f t="shared" si="6"/>
        <v>0</v>
      </c>
      <c r="F58" s="216">
        <f t="shared" si="7"/>
        <v>0</v>
      </c>
    </row>
    <row r="59" spans="1:6" x14ac:dyDescent="0.2">
      <c r="A59" s="203" t="s">
        <v>309</v>
      </c>
      <c r="B59" s="39">
        <f t="shared" si="3"/>
        <v>0</v>
      </c>
      <c r="C59" s="216">
        <f t="shared" si="4"/>
        <v>0</v>
      </c>
      <c r="D59" s="216">
        <f t="shared" si="5"/>
        <v>0</v>
      </c>
      <c r="E59" s="216">
        <f t="shared" si="6"/>
        <v>0</v>
      </c>
      <c r="F59" s="216">
        <f t="shared" si="7"/>
        <v>9.893741219304667E-4</v>
      </c>
    </row>
    <row r="60" spans="1:6" x14ac:dyDescent="0.2">
      <c r="A60" s="203" t="s">
        <v>310</v>
      </c>
      <c r="B60" s="39">
        <f t="shared" si="3"/>
        <v>0</v>
      </c>
      <c r="C60" s="216">
        <f t="shared" si="4"/>
        <v>0</v>
      </c>
      <c r="D60" s="216">
        <f t="shared" si="5"/>
        <v>0</v>
      </c>
      <c r="E60" s="216">
        <f t="shared" si="6"/>
        <v>0</v>
      </c>
      <c r="F60" s="216">
        <f t="shared" si="7"/>
        <v>0</v>
      </c>
    </row>
    <row r="61" spans="1:6" x14ac:dyDescent="0.2">
      <c r="A61" s="203" t="s">
        <v>312</v>
      </c>
      <c r="B61" s="39">
        <f t="shared" si="3"/>
        <v>5.9616961025411733E-3</v>
      </c>
      <c r="C61" s="216">
        <f t="shared" si="4"/>
        <v>3.6201715961336569E-3</v>
      </c>
      <c r="D61" s="216">
        <f t="shared" si="5"/>
        <v>1.7326330608045913E-2</v>
      </c>
      <c r="E61" s="216">
        <f t="shared" si="6"/>
        <v>0</v>
      </c>
      <c r="F61" s="216">
        <f t="shared" si="7"/>
        <v>1.9787482438609334E-3</v>
      </c>
    </row>
    <row r="62" spans="1:6" x14ac:dyDescent="0.2">
      <c r="A62" s="203"/>
      <c r="B62" s="204"/>
      <c r="C62" s="47"/>
      <c r="D62" s="47"/>
      <c r="E62" s="47"/>
      <c r="F62" s="47"/>
    </row>
    <row r="63" spans="1:6" x14ac:dyDescent="0.2">
      <c r="A63" s="36" t="s">
        <v>19</v>
      </c>
      <c r="B63" s="218">
        <f>B36/Safety!B11*200000</f>
        <v>7.503541309510843E-2</v>
      </c>
      <c r="C63" s="219">
        <f>C36/Safety!C11*200000</f>
        <v>7.570098407954598E-2</v>
      </c>
      <c r="D63" s="219">
        <f>D36/Safety!D11*200000</f>
        <v>9.3147531784914681E-2</v>
      </c>
      <c r="E63" s="219">
        <f>E36/Safety!E11*200000</f>
        <v>0.10084780178220723</v>
      </c>
      <c r="F63" s="219">
        <f>F36/Safety!F11*200000</f>
        <v>0.11210055155453506</v>
      </c>
    </row>
    <row r="64" spans="1:6" x14ac:dyDescent="0.2">
      <c r="A64" s="33"/>
      <c r="B64" s="339"/>
      <c r="C64" s="339"/>
      <c r="D64" s="339"/>
      <c r="E64" s="339"/>
      <c r="F64" s="339"/>
    </row>
    <row r="65" spans="1:6" x14ac:dyDescent="0.2">
      <c r="A65" s="33"/>
      <c r="B65" s="40"/>
      <c r="C65" s="41"/>
      <c r="D65" s="41"/>
      <c r="E65" s="41"/>
      <c r="F65" s="41"/>
    </row>
    <row r="66" spans="1:6" ht="14.25" x14ac:dyDescent="0.2">
      <c r="A66" s="352" t="s">
        <v>350</v>
      </c>
      <c r="B66" s="352"/>
      <c r="C66" s="352"/>
      <c r="D66" s="352"/>
      <c r="E66" s="352"/>
      <c r="F66" s="352"/>
    </row>
    <row r="67" spans="1:6" x14ac:dyDescent="0.2">
      <c r="A67" s="38"/>
      <c r="B67" s="30">
        <v>2017</v>
      </c>
      <c r="C67" s="30">
        <v>2016</v>
      </c>
      <c r="D67" s="30">
        <v>2015</v>
      </c>
      <c r="E67" s="30">
        <v>2014</v>
      </c>
      <c r="F67" s="30">
        <v>2013</v>
      </c>
    </row>
    <row r="68" spans="1:6" x14ac:dyDescent="0.2">
      <c r="A68" s="33" t="s">
        <v>314</v>
      </c>
      <c r="B68" s="220">
        <v>43568</v>
      </c>
      <c r="C68" s="221">
        <v>45279</v>
      </c>
      <c r="D68" s="221">
        <v>50223</v>
      </c>
      <c r="E68" s="222">
        <v>59813</v>
      </c>
      <c r="F68" s="35">
        <v>51954</v>
      </c>
    </row>
    <row r="69" spans="1:6" x14ac:dyDescent="0.2">
      <c r="A69" s="33" t="s">
        <v>315</v>
      </c>
      <c r="B69" s="220">
        <v>32433</v>
      </c>
      <c r="C69" s="221">
        <v>38376</v>
      </c>
      <c r="D69" s="221">
        <v>39643</v>
      </c>
      <c r="E69" s="223">
        <v>48421</v>
      </c>
      <c r="F69" s="43">
        <v>40814</v>
      </c>
    </row>
    <row r="70" spans="1:6" x14ac:dyDescent="0.2">
      <c r="A70" s="123" t="s">
        <v>316</v>
      </c>
      <c r="B70" s="231">
        <v>82.92</v>
      </c>
      <c r="C70" s="221">
        <v>88.04</v>
      </c>
      <c r="D70" s="221">
        <v>68.37</v>
      </c>
      <c r="E70" s="221">
        <v>86.42</v>
      </c>
      <c r="F70" s="221">
        <v>74.989999999999995</v>
      </c>
    </row>
    <row r="71" spans="1:6" x14ac:dyDescent="0.2">
      <c r="A71" s="123" t="s">
        <v>317</v>
      </c>
      <c r="B71" s="231">
        <v>83.83</v>
      </c>
      <c r="C71" s="221">
        <v>67.900000000000006</v>
      </c>
      <c r="D71" s="221">
        <v>71.790000000000006</v>
      </c>
      <c r="E71" s="221">
        <v>52.78</v>
      </c>
      <c r="F71" s="221">
        <v>46.58</v>
      </c>
    </row>
    <row r="72" spans="1:6" x14ac:dyDescent="0.2">
      <c r="A72" s="33" t="s">
        <v>318</v>
      </c>
      <c r="B72" s="103">
        <v>506</v>
      </c>
      <c r="C72" s="221">
        <v>611</v>
      </c>
      <c r="D72" s="221">
        <v>349</v>
      </c>
      <c r="E72" s="221">
        <v>543</v>
      </c>
      <c r="F72" s="221">
        <v>529</v>
      </c>
    </row>
    <row r="73" spans="1:6" x14ac:dyDescent="0.2">
      <c r="A73" s="33" t="s">
        <v>351</v>
      </c>
      <c r="B73" s="103">
        <v>12</v>
      </c>
      <c r="C73" s="221">
        <v>68</v>
      </c>
      <c r="D73" s="35">
        <v>91</v>
      </c>
      <c r="E73" s="35">
        <v>89</v>
      </c>
      <c r="F73" s="43">
        <v>125</v>
      </c>
    </row>
    <row r="74" spans="1:6" x14ac:dyDescent="0.2">
      <c r="A74" s="33" t="s">
        <v>20</v>
      </c>
      <c r="B74" s="103">
        <v>1.1599999999999999</v>
      </c>
      <c r="C74" s="224">
        <v>1.35</v>
      </c>
      <c r="D74" s="225">
        <v>0.69</v>
      </c>
      <c r="E74" s="225">
        <v>0.91</v>
      </c>
      <c r="F74" s="226">
        <v>1.02</v>
      </c>
    </row>
    <row r="75" spans="1:6" ht="13.5" x14ac:dyDescent="0.2">
      <c r="A75" s="44"/>
      <c r="B75" s="44"/>
      <c r="C75" s="44"/>
      <c r="D75" s="44"/>
      <c r="E75" s="44"/>
      <c r="F75" s="44"/>
    </row>
    <row r="76" spans="1:6" ht="12.75" x14ac:dyDescent="0.2">
      <c r="A76" s="352" t="s">
        <v>21</v>
      </c>
      <c r="B76" s="352"/>
      <c r="C76" s="352"/>
      <c r="D76" s="352"/>
      <c r="E76" s="352"/>
      <c r="F76" s="352"/>
    </row>
    <row r="77" spans="1:6" x14ac:dyDescent="0.2">
      <c r="A77" s="45"/>
      <c r="B77" s="30">
        <v>2017</v>
      </c>
      <c r="C77" s="30">
        <v>2016</v>
      </c>
      <c r="D77" s="30">
        <v>2015</v>
      </c>
      <c r="E77" s="30">
        <v>2014</v>
      </c>
      <c r="F77" s="30">
        <v>2013</v>
      </c>
    </row>
    <row r="78" spans="1:6" x14ac:dyDescent="0.2">
      <c r="A78" s="31" t="s">
        <v>22</v>
      </c>
      <c r="B78" s="42">
        <v>188</v>
      </c>
      <c r="C78" s="31">
        <v>511</v>
      </c>
      <c r="D78" s="31">
        <v>544</v>
      </c>
      <c r="E78" s="31">
        <v>734</v>
      </c>
      <c r="F78" s="31">
        <v>677</v>
      </c>
    </row>
    <row r="79" spans="1:6" ht="13.5" x14ac:dyDescent="0.2">
      <c r="A79" s="31" t="s">
        <v>319</v>
      </c>
      <c r="B79" s="42">
        <v>360.51</v>
      </c>
      <c r="C79" s="122">
        <v>669</v>
      </c>
      <c r="D79" s="122">
        <v>790</v>
      </c>
      <c r="E79" s="122">
        <v>1064</v>
      </c>
      <c r="F79" s="122">
        <v>963</v>
      </c>
    </row>
    <row r="80" spans="1:6" x14ac:dyDescent="0.2">
      <c r="A80" s="32" t="s">
        <v>23</v>
      </c>
      <c r="B80" s="227">
        <v>4</v>
      </c>
      <c r="C80" s="32">
        <v>28</v>
      </c>
      <c r="D80" s="32">
        <v>52</v>
      </c>
      <c r="E80" s="32">
        <v>63</v>
      </c>
      <c r="F80" s="126">
        <v>59</v>
      </c>
    </row>
    <row r="81" spans="1:7" s="113" customFormat="1" x14ac:dyDescent="0.2">
      <c r="A81" s="123"/>
      <c r="B81" s="125"/>
      <c r="C81" s="123"/>
      <c r="D81" s="123"/>
      <c r="E81" s="123"/>
      <c r="F81" s="124"/>
    </row>
    <row r="82" spans="1:7" s="127" customFormat="1" x14ac:dyDescent="0.2">
      <c r="A82" s="228" t="s">
        <v>320</v>
      </c>
      <c r="B82" s="229"/>
      <c r="C82" s="230"/>
      <c r="D82" s="230"/>
      <c r="E82" s="230"/>
      <c r="F82" s="230"/>
    </row>
    <row r="83" spans="1:7" s="127" customFormat="1" ht="26.25" customHeight="1" x14ac:dyDescent="0.2">
      <c r="A83" s="356" t="s">
        <v>321</v>
      </c>
      <c r="B83" s="356"/>
      <c r="C83" s="356"/>
      <c r="D83" s="356"/>
      <c r="E83" s="356"/>
      <c r="F83" s="356"/>
    </row>
    <row r="84" spans="1:7" s="128" customFormat="1" ht="26.1" customHeight="1" x14ac:dyDescent="0.2">
      <c r="A84" s="355" t="s">
        <v>324</v>
      </c>
      <c r="B84" s="355"/>
      <c r="C84" s="355"/>
      <c r="D84" s="355"/>
      <c r="E84" s="355"/>
      <c r="F84" s="355"/>
    </row>
    <row r="85" spans="1:7" s="128" customFormat="1" ht="24.6" customHeight="1" x14ac:dyDescent="0.2">
      <c r="A85" s="355" t="s">
        <v>322</v>
      </c>
      <c r="B85" s="355"/>
      <c r="C85" s="355"/>
      <c r="D85" s="355"/>
      <c r="E85" s="355"/>
      <c r="F85" s="355"/>
    </row>
    <row r="86" spans="1:7" s="128" customFormat="1" x14ac:dyDescent="0.2">
      <c r="A86" s="278"/>
      <c r="B86" s="278"/>
      <c r="C86" s="278"/>
      <c r="D86" s="278"/>
      <c r="E86" s="278"/>
      <c r="F86" s="278"/>
    </row>
    <row r="87" spans="1:7" s="128" customFormat="1" ht="18" customHeight="1" x14ac:dyDescent="0.2">
      <c r="A87" s="352" t="s">
        <v>175</v>
      </c>
      <c r="B87" s="352"/>
      <c r="C87" s="352"/>
      <c r="D87" s="352"/>
      <c r="E87" s="352"/>
      <c r="F87" s="352"/>
      <c r="G87" s="149"/>
    </row>
    <row r="88" spans="1:7" x14ac:dyDescent="0.2">
      <c r="A88" s="29"/>
      <c r="B88" s="29"/>
      <c r="C88" s="29"/>
      <c r="D88" s="29"/>
      <c r="E88" s="29"/>
      <c r="F88" s="29"/>
    </row>
    <row r="89" spans="1:7" ht="14.25" customHeight="1" x14ac:dyDescent="0.2">
      <c r="A89" s="351" t="s">
        <v>139</v>
      </c>
      <c r="B89" s="351"/>
      <c r="C89" s="351"/>
      <c r="D89" s="351"/>
      <c r="E89" s="351"/>
      <c r="F89" s="351"/>
    </row>
    <row r="90" spans="1:7" ht="64.5" customHeight="1" x14ac:dyDescent="0.2">
      <c r="A90" s="354" t="s">
        <v>140</v>
      </c>
      <c r="B90" s="354"/>
      <c r="C90" s="354"/>
      <c r="D90" s="354"/>
      <c r="E90" s="354"/>
      <c r="F90" s="354"/>
    </row>
    <row r="91" spans="1:7" x14ac:dyDescent="0.2">
      <c r="A91" s="277"/>
      <c r="B91" s="130"/>
      <c r="C91" s="130"/>
      <c r="D91" s="130"/>
      <c r="E91" s="130"/>
      <c r="F91" s="130"/>
    </row>
    <row r="92" spans="1:7" ht="15" customHeight="1" x14ac:dyDescent="0.2">
      <c r="A92" s="351" t="s">
        <v>323</v>
      </c>
      <c r="B92" s="351"/>
      <c r="C92" s="351"/>
      <c r="D92" s="351"/>
      <c r="E92" s="351"/>
      <c r="F92" s="351"/>
    </row>
    <row r="93" spans="1:7" ht="57.75" customHeight="1" x14ac:dyDescent="0.2">
      <c r="A93" s="354" t="s">
        <v>325</v>
      </c>
      <c r="B93" s="354"/>
      <c r="C93" s="354"/>
      <c r="D93" s="354"/>
      <c r="E93" s="354"/>
      <c r="F93" s="354"/>
    </row>
    <row r="94" spans="1:7" x14ac:dyDescent="0.2">
      <c r="A94" s="29"/>
      <c r="B94" s="29"/>
      <c r="C94" s="29"/>
      <c r="D94" s="29"/>
      <c r="E94" s="29"/>
      <c r="F94" s="29"/>
    </row>
  </sheetData>
  <mergeCells count="13">
    <mergeCell ref="A2:F2"/>
    <mergeCell ref="A13:F13"/>
    <mergeCell ref="A38:F38"/>
    <mergeCell ref="A66:F66"/>
    <mergeCell ref="A89:F89"/>
    <mergeCell ref="A85:F85"/>
    <mergeCell ref="A83:F83"/>
    <mergeCell ref="A93:F93"/>
    <mergeCell ref="A76:F76"/>
    <mergeCell ref="A84:F84"/>
    <mergeCell ref="A87:F87"/>
    <mergeCell ref="A90:F90"/>
    <mergeCell ref="A92:F92"/>
  </mergeCells>
  <pageMargins left="0.70866141732283472" right="0.70866141732283472" top="0.74803149606299213" bottom="0.74803149606299213" header="0.31496062992125984" footer="0.31496062992125984"/>
  <pageSetup paperSize="9" scale="81" fitToHeight="2" orientation="landscape" r:id="rId1"/>
  <headerFooter>
    <oddHeader>&amp;L&amp;G</oddHeader>
    <oddFooter>&amp;R&amp;8&amp;P of &amp;N</oddFooter>
  </headerFooter>
  <rowBreaks count="2" manualBreakCount="2">
    <brk id="37" max="5" man="1"/>
    <brk id="65" max="5"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G163"/>
  <sheetViews>
    <sheetView view="pageLayout" zoomScaleNormal="100" zoomScaleSheetLayoutView="100" workbookViewId="0">
      <selection activeCell="A159" sqref="A159"/>
    </sheetView>
  </sheetViews>
  <sheetFormatPr defaultColWidth="8.625" defaultRowHeight="12.75" x14ac:dyDescent="0.2"/>
  <cols>
    <col min="1" max="1" width="37.5" style="1" customWidth="1"/>
    <col min="2" max="2" width="13.5" style="1" customWidth="1"/>
    <col min="3" max="3" width="9.25" style="1" customWidth="1"/>
    <col min="4" max="4" width="9.5" style="1" customWidth="1"/>
    <col min="5" max="5" width="8.875" style="1" customWidth="1"/>
    <col min="6" max="6" width="9.75" style="1" customWidth="1"/>
    <col min="7" max="7" width="8.625" style="1"/>
    <col min="8" max="8" width="16.375" style="1" customWidth="1"/>
    <col min="9" max="16384" width="8.625" style="1"/>
  </cols>
  <sheetData>
    <row r="1" spans="1:7" ht="18" customHeight="1" x14ac:dyDescent="0.2">
      <c r="A1" s="167" t="s">
        <v>52</v>
      </c>
      <c r="B1" s="46"/>
      <c r="C1" s="46"/>
      <c r="D1" s="46"/>
      <c r="E1" s="46"/>
      <c r="F1" s="46"/>
    </row>
    <row r="2" spans="1:7" s="137" customFormat="1" x14ac:dyDescent="0.2">
      <c r="A2" s="49"/>
      <c r="B2" s="173">
        <v>2017</v>
      </c>
      <c r="C2" s="173">
        <v>2016</v>
      </c>
      <c r="D2" s="173">
        <v>2015</v>
      </c>
      <c r="E2" s="173">
        <v>2014</v>
      </c>
      <c r="F2" s="173">
        <v>2013</v>
      </c>
    </row>
    <row r="3" spans="1:7" x14ac:dyDescent="0.2">
      <c r="A3" s="360" t="s">
        <v>52</v>
      </c>
      <c r="B3" s="360"/>
      <c r="C3" s="360"/>
      <c r="D3" s="360"/>
      <c r="E3" s="360"/>
      <c r="F3" s="360"/>
    </row>
    <row r="4" spans="1:7" ht="13.5" x14ac:dyDescent="0.2">
      <c r="A4" s="50" t="s">
        <v>27</v>
      </c>
      <c r="B4" s="51"/>
      <c r="C4" s="52"/>
      <c r="D4" s="52"/>
      <c r="E4" s="53"/>
      <c r="F4" s="52"/>
    </row>
    <row r="5" spans="1:7" x14ac:dyDescent="0.2">
      <c r="A5" s="77" t="s">
        <v>28</v>
      </c>
      <c r="B5" s="78">
        <v>9.91</v>
      </c>
      <c r="C5" s="79">
        <v>9.01</v>
      </c>
      <c r="D5" s="79">
        <v>8.84</v>
      </c>
      <c r="E5" s="79">
        <v>7.97</v>
      </c>
      <c r="F5" s="79">
        <v>7.27</v>
      </c>
      <c r="G5" s="76"/>
    </row>
    <row r="6" spans="1:7" x14ac:dyDescent="0.2">
      <c r="A6" s="73" t="s">
        <v>47</v>
      </c>
      <c r="B6" s="74">
        <v>5.44</v>
      </c>
      <c r="C6" s="75">
        <v>4.37</v>
      </c>
      <c r="D6" s="75">
        <v>4.13</v>
      </c>
      <c r="E6" s="75">
        <v>3.04</v>
      </c>
      <c r="F6" s="75">
        <v>2.59</v>
      </c>
    </row>
    <row r="7" spans="1:7" x14ac:dyDescent="0.2">
      <c r="A7" s="73" t="s">
        <v>49</v>
      </c>
      <c r="B7" s="74">
        <v>3.4000000000000002E-2</v>
      </c>
      <c r="C7" s="75">
        <v>0.27</v>
      </c>
      <c r="D7" s="75">
        <v>0.28999999999999998</v>
      </c>
      <c r="E7" s="75">
        <v>0.11</v>
      </c>
      <c r="F7" s="75">
        <v>0.14000000000000001</v>
      </c>
    </row>
    <row r="8" spans="1:7" x14ac:dyDescent="0.2">
      <c r="A8" s="73" t="s">
        <v>51</v>
      </c>
      <c r="B8" s="74">
        <v>0.35</v>
      </c>
      <c r="C8" s="75">
        <v>0.36</v>
      </c>
      <c r="D8" s="75">
        <v>0.15</v>
      </c>
      <c r="E8" s="75">
        <v>0.21</v>
      </c>
      <c r="F8" s="75">
        <v>0.2</v>
      </c>
    </row>
    <row r="9" spans="1:7" x14ac:dyDescent="0.2">
      <c r="A9" s="73" t="s">
        <v>48</v>
      </c>
      <c r="B9" s="74">
        <v>3.77</v>
      </c>
      <c r="C9" s="75">
        <v>3.99</v>
      </c>
      <c r="D9" s="75">
        <v>4.26</v>
      </c>
      <c r="E9" s="75">
        <v>4.6100000000000003</v>
      </c>
      <c r="F9" s="75">
        <v>4.34</v>
      </c>
    </row>
    <row r="10" spans="1:7" x14ac:dyDescent="0.2">
      <c r="A10" s="73" t="s">
        <v>53</v>
      </c>
      <c r="B10" s="74">
        <v>0.01</v>
      </c>
      <c r="C10" s="75">
        <v>0.01</v>
      </c>
      <c r="D10" s="75">
        <v>0.01</v>
      </c>
      <c r="E10" s="75">
        <v>0.01</v>
      </c>
      <c r="F10" s="75">
        <v>0.01</v>
      </c>
    </row>
    <row r="11" spans="1:7" x14ac:dyDescent="0.2">
      <c r="A11" s="77" t="s">
        <v>29</v>
      </c>
      <c r="B11" s="78">
        <v>8.0399999999999991</v>
      </c>
      <c r="C11" s="79">
        <v>8.8699999999999992</v>
      </c>
      <c r="D11" s="79">
        <v>9.5</v>
      </c>
      <c r="E11" s="79">
        <v>9.2899999999999991</v>
      </c>
      <c r="F11" s="79">
        <v>9.82</v>
      </c>
    </row>
    <row r="12" spans="1:7" x14ac:dyDescent="0.2">
      <c r="A12" s="235" t="s">
        <v>50</v>
      </c>
      <c r="B12" s="236">
        <v>8.0399999999999991</v>
      </c>
      <c r="C12" s="237">
        <v>8.8699999999999992</v>
      </c>
      <c r="D12" s="237">
        <v>9.5</v>
      </c>
      <c r="E12" s="237">
        <v>9.2899999999999991</v>
      </c>
      <c r="F12" s="237">
        <v>9.82</v>
      </c>
    </row>
    <row r="13" spans="1:7" ht="13.5" x14ac:dyDescent="0.2">
      <c r="A13" s="80" t="s">
        <v>54</v>
      </c>
      <c r="B13" s="81">
        <v>17.95</v>
      </c>
      <c r="C13" s="82">
        <v>17.88</v>
      </c>
      <c r="D13" s="82">
        <v>18.34</v>
      </c>
      <c r="E13" s="82">
        <v>17.260000000000002</v>
      </c>
      <c r="F13" s="82">
        <v>17.09</v>
      </c>
    </row>
    <row r="14" spans="1:7" ht="25.5" x14ac:dyDescent="0.2">
      <c r="A14" s="232" t="s">
        <v>328</v>
      </c>
      <c r="B14" s="233">
        <f>B13*1000/2287</f>
        <v>7.8487101005684305</v>
      </c>
      <c r="C14" s="234">
        <f>C13*1000/2160</f>
        <v>8.2777777777777786</v>
      </c>
      <c r="D14" s="234">
        <f>D13*1000/2415</f>
        <v>7.5942028985507246</v>
      </c>
      <c r="E14" s="234">
        <f>E13*1000/2308</f>
        <v>7.4783362218370888</v>
      </c>
      <c r="F14" s="234">
        <f>F13*1000/2183</f>
        <v>7.8286761337608795</v>
      </c>
    </row>
    <row r="15" spans="1:7" x14ac:dyDescent="0.2">
      <c r="A15" s="83"/>
      <c r="B15" s="84"/>
      <c r="C15" s="85"/>
      <c r="D15" s="85"/>
      <c r="E15" s="85"/>
      <c r="F15" s="85"/>
    </row>
    <row r="16" spans="1:7" x14ac:dyDescent="0.2">
      <c r="A16" s="139" t="s">
        <v>188</v>
      </c>
      <c r="B16" s="84"/>
      <c r="C16" s="140"/>
      <c r="D16" s="138"/>
      <c r="E16" s="70"/>
      <c r="F16" s="70"/>
    </row>
    <row r="17" spans="1:6" x14ac:dyDescent="0.2">
      <c r="A17" s="274" t="s">
        <v>177</v>
      </c>
      <c r="B17" s="344" t="s">
        <v>16</v>
      </c>
      <c r="C17" s="141">
        <v>3.0000000000000001E-3</v>
      </c>
      <c r="D17" s="282"/>
      <c r="E17" s="70"/>
      <c r="F17" s="70"/>
    </row>
    <row r="18" spans="1:6" x14ac:dyDescent="0.2">
      <c r="A18" s="274" t="s">
        <v>176</v>
      </c>
      <c r="B18" s="344" t="s">
        <v>16</v>
      </c>
      <c r="C18" s="141">
        <v>6.0000000000000001E-3</v>
      </c>
      <c r="D18" s="117"/>
      <c r="E18" s="70"/>
      <c r="F18" s="70"/>
    </row>
    <row r="19" spans="1:6" x14ac:dyDescent="0.2">
      <c r="A19" s="274" t="s">
        <v>178</v>
      </c>
      <c r="B19" s="344" t="s">
        <v>16</v>
      </c>
      <c r="C19" s="141">
        <v>3.9E-2</v>
      </c>
      <c r="D19" s="117"/>
      <c r="E19" s="70"/>
      <c r="F19" s="70"/>
    </row>
    <row r="20" spans="1:6" x14ac:dyDescent="0.2">
      <c r="A20" s="274" t="s">
        <v>179</v>
      </c>
      <c r="B20" s="344" t="s">
        <v>16</v>
      </c>
      <c r="C20" s="141">
        <v>5.5E-2</v>
      </c>
      <c r="D20" s="117"/>
      <c r="E20" s="70"/>
      <c r="F20" s="70"/>
    </row>
    <row r="21" spans="1:6" x14ac:dyDescent="0.2">
      <c r="A21" s="274" t="s">
        <v>180</v>
      </c>
      <c r="B21" s="344">
        <v>0.157</v>
      </c>
      <c r="C21" s="141">
        <v>0.223</v>
      </c>
      <c r="D21" s="117"/>
      <c r="E21" s="70"/>
      <c r="F21" s="70"/>
    </row>
    <row r="22" spans="1:6" x14ac:dyDescent="0.2">
      <c r="A22" s="274" t="s">
        <v>181</v>
      </c>
      <c r="B22" s="344">
        <v>3.1389999999999998</v>
      </c>
      <c r="C22" s="141">
        <v>0.67600000000000005</v>
      </c>
      <c r="D22" s="117"/>
      <c r="E22" s="70"/>
      <c r="F22" s="70"/>
    </row>
    <row r="23" spans="1:6" x14ac:dyDescent="0.2">
      <c r="A23" s="71" t="s">
        <v>182</v>
      </c>
      <c r="B23" s="344">
        <v>0.33200000000000002</v>
      </c>
      <c r="C23" s="141">
        <v>0.72299999999999998</v>
      </c>
      <c r="D23" s="117"/>
      <c r="E23" s="70"/>
      <c r="F23" s="70"/>
    </row>
    <row r="24" spans="1:6" ht="24" x14ac:dyDescent="0.2">
      <c r="A24" s="274" t="s">
        <v>183</v>
      </c>
      <c r="B24" s="344">
        <v>0.85199999999999998</v>
      </c>
      <c r="C24" s="141">
        <v>1.3640000000000001</v>
      </c>
      <c r="D24" s="117"/>
      <c r="E24" s="70"/>
      <c r="F24" s="70"/>
    </row>
    <row r="25" spans="1:6" x14ac:dyDescent="0.2">
      <c r="A25" s="142" t="s">
        <v>184</v>
      </c>
      <c r="B25" s="344">
        <v>1.1339999999999999</v>
      </c>
      <c r="C25" s="141">
        <v>1.5529999999999999</v>
      </c>
      <c r="D25" s="117"/>
      <c r="E25" s="70"/>
      <c r="F25" s="70"/>
    </row>
    <row r="26" spans="1:6" x14ac:dyDescent="0.2">
      <c r="A26" s="274" t="s">
        <v>185</v>
      </c>
      <c r="B26" s="344">
        <v>5.0339999999999998</v>
      </c>
      <c r="C26" s="141">
        <v>5.0359999999999996</v>
      </c>
      <c r="D26" s="117"/>
      <c r="E26" s="70"/>
      <c r="F26" s="70"/>
    </row>
    <row r="27" spans="1:6" x14ac:dyDescent="0.2">
      <c r="A27" s="274" t="s">
        <v>186</v>
      </c>
      <c r="B27" s="344">
        <v>117.782</v>
      </c>
      <c r="C27" s="141">
        <v>106.212</v>
      </c>
      <c r="D27" s="117"/>
      <c r="E27" s="70"/>
      <c r="F27" s="70"/>
    </row>
    <row r="28" spans="1:6" x14ac:dyDescent="0.2">
      <c r="A28" s="143" t="s">
        <v>187</v>
      </c>
      <c r="B28" s="345">
        <v>99.884</v>
      </c>
      <c r="C28" s="144">
        <v>109.45699999999999</v>
      </c>
      <c r="D28" s="145"/>
      <c r="E28" s="59"/>
      <c r="F28" s="59"/>
    </row>
    <row r="29" spans="1:6" x14ac:dyDescent="0.2">
      <c r="A29" s="83"/>
      <c r="B29" s="84"/>
      <c r="C29" s="85"/>
      <c r="D29" s="85"/>
      <c r="E29" s="85"/>
      <c r="F29" s="85"/>
    </row>
    <row r="30" spans="1:6" x14ac:dyDescent="0.2">
      <c r="A30" s="50" t="s">
        <v>30</v>
      </c>
      <c r="B30" s="51"/>
      <c r="C30" s="52"/>
      <c r="D30" s="52"/>
      <c r="E30" s="52"/>
      <c r="F30" s="52"/>
    </row>
    <row r="31" spans="1:6" x14ac:dyDescent="0.2">
      <c r="A31" s="54" t="s">
        <v>31</v>
      </c>
      <c r="B31" s="55">
        <v>43.07</v>
      </c>
      <c r="C31" s="56">
        <v>46.94</v>
      </c>
      <c r="D31" s="56">
        <v>46.57</v>
      </c>
      <c r="E31" s="56">
        <v>44.25</v>
      </c>
      <c r="F31" s="56">
        <v>46.03</v>
      </c>
    </row>
    <row r="32" spans="1:6" x14ac:dyDescent="0.2">
      <c r="A32" s="54" t="s">
        <v>32</v>
      </c>
      <c r="B32" s="55">
        <v>52.46</v>
      </c>
      <c r="C32" s="56">
        <v>55.98</v>
      </c>
      <c r="D32" s="56">
        <v>56.84</v>
      </c>
      <c r="E32" s="56">
        <v>61.05</v>
      </c>
      <c r="F32" s="56">
        <v>57.46</v>
      </c>
    </row>
    <row r="33" spans="1:7" x14ac:dyDescent="0.2">
      <c r="A33" s="57" t="s">
        <v>33</v>
      </c>
      <c r="B33" s="58">
        <v>1.81</v>
      </c>
      <c r="C33" s="59">
        <v>2.57</v>
      </c>
      <c r="D33" s="59">
        <v>2.85</v>
      </c>
      <c r="E33" s="59">
        <v>2.44</v>
      </c>
      <c r="F33" s="59">
        <v>2.2200000000000002</v>
      </c>
    </row>
    <row r="34" spans="1:7" x14ac:dyDescent="0.2">
      <c r="A34" s="80" t="s">
        <v>34</v>
      </c>
      <c r="B34" s="81">
        <v>97.35</v>
      </c>
      <c r="C34" s="82">
        <v>105.48</v>
      </c>
      <c r="D34" s="82">
        <v>106.26</v>
      </c>
      <c r="E34" s="82">
        <v>107.73</v>
      </c>
      <c r="F34" s="82">
        <v>105.72</v>
      </c>
    </row>
    <row r="35" spans="1:7" x14ac:dyDescent="0.2">
      <c r="A35" s="232" t="s">
        <v>327</v>
      </c>
      <c r="B35" s="233">
        <f>B34*1000/2287</f>
        <v>42.56668124180149</v>
      </c>
      <c r="C35" s="234">
        <f>C34*1000/2160</f>
        <v>48.833333333333336</v>
      </c>
      <c r="D35" s="234">
        <f>D34*1000/2415</f>
        <v>44</v>
      </c>
      <c r="E35" s="234">
        <f>E34*1000/2308</f>
        <v>46.676776429809358</v>
      </c>
      <c r="F35" s="234">
        <f>F34*1000/2183</f>
        <v>48.428767750801647</v>
      </c>
      <c r="G35" s="91"/>
    </row>
    <row r="36" spans="1:7" x14ac:dyDescent="0.2">
      <c r="A36" s="60"/>
      <c r="B36" s="69"/>
      <c r="C36" s="70"/>
      <c r="D36" s="70"/>
      <c r="E36" s="70"/>
      <c r="F36" s="70"/>
      <c r="G36" s="91"/>
    </row>
    <row r="37" spans="1:7" ht="24" x14ac:dyDescent="0.2">
      <c r="A37" s="50" t="s">
        <v>79</v>
      </c>
      <c r="B37" s="69"/>
      <c r="C37" s="70"/>
      <c r="D37" s="70"/>
      <c r="E37" s="70"/>
      <c r="F37" s="70"/>
      <c r="G37" s="91"/>
    </row>
    <row r="38" spans="1:7" x14ac:dyDescent="0.2">
      <c r="A38" s="54" t="s">
        <v>77</v>
      </c>
      <c r="B38" s="69">
        <v>4.8</v>
      </c>
      <c r="C38" s="70">
        <v>4.5</v>
      </c>
      <c r="D38" s="70">
        <v>4.5999999999999996</v>
      </c>
      <c r="E38" s="70">
        <v>4.2</v>
      </c>
      <c r="F38" s="70">
        <v>3.5</v>
      </c>
      <c r="G38" s="91"/>
    </row>
    <row r="39" spans="1:7" x14ac:dyDescent="0.2">
      <c r="A39" s="57" t="s">
        <v>78</v>
      </c>
      <c r="B39" s="58">
        <v>6.4</v>
      </c>
      <c r="C39" s="59">
        <v>5.8</v>
      </c>
      <c r="D39" s="59">
        <v>5.8</v>
      </c>
      <c r="E39" s="59">
        <v>4.3</v>
      </c>
      <c r="F39" s="59">
        <v>4.3</v>
      </c>
      <c r="G39" s="91"/>
    </row>
    <row r="40" spans="1:7" x14ac:dyDescent="0.2">
      <c r="A40" s="60"/>
      <c r="B40" s="69"/>
      <c r="C40" s="70"/>
      <c r="D40" s="70"/>
      <c r="E40" s="70"/>
      <c r="F40" s="70"/>
    </row>
    <row r="41" spans="1:7" x14ac:dyDescent="0.2">
      <c r="A41" s="50" t="s">
        <v>55</v>
      </c>
      <c r="B41" s="69"/>
      <c r="C41" s="70"/>
      <c r="D41" s="70"/>
      <c r="E41" s="70"/>
      <c r="F41" s="70"/>
    </row>
    <row r="42" spans="1:7" x14ac:dyDescent="0.2">
      <c r="A42" s="54" t="s">
        <v>57</v>
      </c>
      <c r="B42" s="89">
        <v>13560.6</v>
      </c>
      <c r="C42" s="90">
        <v>20054.5</v>
      </c>
      <c r="D42" s="90">
        <v>24956.12</v>
      </c>
      <c r="E42" s="90">
        <v>13905.12</v>
      </c>
      <c r="F42" s="90">
        <v>20661.97</v>
      </c>
    </row>
    <row r="43" spans="1:7" x14ac:dyDescent="0.2">
      <c r="A43" s="54" t="s">
        <v>58</v>
      </c>
      <c r="B43" s="89">
        <v>951.65</v>
      </c>
      <c r="C43" s="90">
        <v>1012.6</v>
      </c>
      <c r="D43" s="90">
        <v>1194.1500000000001</v>
      </c>
      <c r="E43" s="90">
        <v>1231.67</v>
      </c>
      <c r="F43" s="90">
        <v>1131.78</v>
      </c>
    </row>
    <row r="44" spans="1:7" x14ac:dyDescent="0.2">
      <c r="A44" s="54" t="s">
        <v>59</v>
      </c>
      <c r="B44" s="89">
        <v>291</v>
      </c>
      <c r="C44" s="90">
        <v>231.95</v>
      </c>
      <c r="D44" s="90">
        <v>134.51</v>
      </c>
      <c r="E44" s="90">
        <v>132.5</v>
      </c>
      <c r="F44" s="90">
        <v>138.47999999999999</v>
      </c>
    </row>
    <row r="45" spans="1:7" x14ac:dyDescent="0.2">
      <c r="A45" s="54" t="s">
        <v>60</v>
      </c>
      <c r="B45" s="89">
        <v>128.75</v>
      </c>
      <c r="C45" s="90">
        <v>118.79</v>
      </c>
      <c r="D45" s="90">
        <v>54.72</v>
      </c>
      <c r="E45" s="90">
        <v>87.12</v>
      </c>
      <c r="F45" s="90">
        <v>91.19</v>
      </c>
    </row>
    <row r="46" spans="1:7" x14ac:dyDescent="0.2">
      <c r="A46" s="54" t="s">
        <v>61</v>
      </c>
      <c r="B46" s="89">
        <v>92.06</v>
      </c>
      <c r="C46" s="90">
        <v>136.57</v>
      </c>
      <c r="D46" s="90">
        <v>90.18</v>
      </c>
      <c r="E46" s="90">
        <v>172.88</v>
      </c>
      <c r="F46" s="90">
        <v>150.84</v>
      </c>
    </row>
    <row r="47" spans="1:7" x14ac:dyDescent="0.2">
      <c r="A47" s="54" t="s">
        <v>62</v>
      </c>
      <c r="B47" s="89">
        <v>36.49</v>
      </c>
      <c r="C47" s="90">
        <v>34.369999999999997</v>
      </c>
      <c r="D47" s="90">
        <v>31.62</v>
      </c>
      <c r="E47" s="90">
        <v>32.33</v>
      </c>
      <c r="F47" s="90">
        <v>31.73</v>
      </c>
    </row>
    <row r="48" spans="1:7" x14ac:dyDescent="0.2">
      <c r="A48" s="54" t="s">
        <v>63</v>
      </c>
      <c r="B48" s="89">
        <v>4</v>
      </c>
      <c r="C48" s="90">
        <v>23.98</v>
      </c>
      <c r="D48" s="90">
        <v>8.25</v>
      </c>
      <c r="E48" s="90">
        <v>7.11</v>
      </c>
      <c r="F48" s="90">
        <v>8.7100000000000009</v>
      </c>
    </row>
    <row r="49" spans="1:6" x14ac:dyDescent="0.2">
      <c r="A49" s="54" t="s">
        <v>64</v>
      </c>
      <c r="B49" s="89">
        <v>17.64</v>
      </c>
      <c r="C49" s="90">
        <v>17.239999999999998</v>
      </c>
      <c r="D49" s="90">
        <v>33.24</v>
      </c>
      <c r="E49" s="90">
        <v>17.7</v>
      </c>
      <c r="F49" s="90">
        <v>20.98</v>
      </c>
    </row>
    <row r="50" spans="1:6" x14ac:dyDescent="0.2">
      <c r="A50" s="54" t="s">
        <v>65</v>
      </c>
      <c r="B50" s="89">
        <v>8.2100000000000009</v>
      </c>
      <c r="C50" s="90">
        <v>7.44</v>
      </c>
      <c r="D50" s="90">
        <v>9.26</v>
      </c>
      <c r="E50" s="90">
        <v>7.25</v>
      </c>
      <c r="F50" s="90">
        <v>8.1999999999999993</v>
      </c>
    </row>
    <row r="51" spans="1:6" x14ac:dyDescent="0.2">
      <c r="A51" s="54" t="s">
        <v>66</v>
      </c>
      <c r="B51" s="89">
        <v>0.25</v>
      </c>
      <c r="C51" s="86">
        <v>3.61</v>
      </c>
      <c r="D51" s="70">
        <v>2.66</v>
      </c>
      <c r="E51" s="70">
        <v>0.35</v>
      </c>
      <c r="F51" s="90">
        <v>0.63</v>
      </c>
    </row>
    <row r="52" spans="1:6" x14ac:dyDescent="0.2">
      <c r="A52" s="54" t="s">
        <v>67</v>
      </c>
      <c r="B52" s="69">
        <v>2.38</v>
      </c>
      <c r="C52" s="70">
        <v>2.5</v>
      </c>
      <c r="D52" s="70">
        <v>0.43</v>
      </c>
      <c r="E52" s="70">
        <v>0.31</v>
      </c>
      <c r="F52" s="90">
        <v>1.5</v>
      </c>
    </row>
    <row r="53" spans="1:6" x14ac:dyDescent="0.2">
      <c r="A53" s="54" t="s">
        <v>68</v>
      </c>
      <c r="B53" s="88">
        <v>0.39</v>
      </c>
      <c r="C53" s="87">
        <v>0.3</v>
      </c>
      <c r="D53" s="87">
        <v>0.53</v>
      </c>
      <c r="E53" s="87">
        <v>0.55000000000000004</v>
      </c>
      <c r="F53" s="238">
        <v>0.76</v>
      </c>
    </row>
    <row r="54" spans="1:6" x14ac:dyDescent="0.2">
      <c r="A54" s="54" t="s">
        <v>69</v>
      </c>
      <c r="B54" s="134" t="s">
        <v>16</v>
      </c>
      <c r="C54" s="86" t="s">
        <v>16</v>
      </c>
      <c r="D54" s="86" t="s">
        <v>16</v>
      </c>
      <c r="E54" s="86" t="s">
        <v>16</v>
      </c>
      <c r="F54" s="70" t="s">
        <v>16</v>
      </c>
    </row>
    <row r="55" spans="1:6" x14ac:dyDescent="0.2">
      <c r="A55" s="54" t="s">
        <v>70</v>
      </c>
      <c r="B55" s="134" t="s">
        <v>16</v>
      </c>
      <c r="C55" s="86" t="s">
        <v>16</v>
      </c>
      <c r="D55" s="135" t="s">
        <v>16</v>
      </c>
      <c r="E55" s="90">
        <v>1837.2</v>
      </c>
      <c r="F55" s="90">
        <v>26803.08</v>
      </c>
    </row>
    <row r="56" spans="1:6" x14ac:dyDescent="0.2">
      <c r="A56" s="60" t="s">
        <v>71</v>
      </c>
      <c r="B56" s="88">
        <v>0.23</v>
      </c>
      <c r="C56" s="87">
        <v>0.08</v>
      </c>
      <c r="D56" s="87">
        <v>0.12</v>
      </c>
      <c r="E56" s="87">
        <v>0.04</v>
      </c>
      <c r="F56" s="238">
        <v>7.0000000000000007E-2</v>
      </c>
    </row>
    <row r="57" spans="1:6" x14ac:dyDescent="0.2">
      <c r="A57" s="57" t="s">
        <v>72</v>
      </c>
      <c r="B57" s="97" t="s">
        <v>16</v>
      </c>
      <c r="C57" s="98" t="s">
        <v>16</v>
      </c>
      <c r="D57" s="98" t="s">
        <v>16</v>
      </c>
      <c r="E57" s="98" t="s">
        <v>16</v>
      </c>
      <c r="F57" s="136" t="s">
        <v>16</v>
      </c>
    </row>
    <row r="58" spans="1:6" x14ac:dyDescent="0.2">
      <c r="A58" s="60"/>
      <c r="B58" s="69"/>
      <c r="C58" s="70"/>
      <c r="D58" s="70"/>
      <c r="E58" s="70"/>
      <c r="F58" s="70"/>
    </row>
    <row r="59" spans="1:6" x14ac:dyDescent="0.2">
      <c r="A59" s="50" t="s">
        <v>56</v>
      </c>
      <c r="B59" s="69"/>
      <c r="C59" s="70"/>
      <c r="D59" s="70"/>
      <c r="E59" s="70"/>
      <c r="F59" s="70"/>
    </row>
    <row r="60" spans="1:6" x14ac:dyDescent="0.2">
      <c r="A60" s="60" t="s">
        <v>76</v>
      </c>
      <c r="B60" s="88">
        <v>4.91</v>
      </c>
      <c r="C60" s="87">
        <v>4.97</v>
      </c>
      <c r="D60" s="87">
        <v>4.6900000000000004</v>
      </c>
      <c r="E60" s="87">
        <v>2.39</v>
      </c>
      <c r="F60" s="87">
        <v>2.0499999999999998</v>
      </c>
    </row>
    <row r="61" spans="1:6" x14ac:dyDescent="0.2">
      <c r="A61" s="60" t="s">
        <v>73</v>
      </c>
      <c r="B61" s="69" t="s">
        <v>16</v>
      </c>
      <c r="C61" s="70" t="s">
        <v>16</v>
      </c>
      <c r="D61" s="70" t="s">
        <v>16</v>
      </c>
      <c r="E61" s="70" t="s">
        <v>16</v>
      </c>
      <c r="F61" s="70" t="s">
        <v>16</v>
      </c>
    </row>
    <row r="62" spans="1:6" x14ac:dyDescent="0.2">
      <c r="A62" s="60" t="s">
        <v>74</v>
      </c>
      <c r="B62" s="69">
        <v>104.67</v>
      </c>
      <c r="C62" s="70">
        <v>162.16</v>
      </c>
      <c r="D62" s="70">
        <v>184.21</v>
      </c>
      <c r="E62" s="70">
        <v>182.97</v>
      </c>
      <c r="F62" s="70">
        <v>167.52</v>
      </c>
    </row>
    <row r="63" spans="1:6" x14ac:dyDescent="0.2">
      <c r="A63" s="57" t="s">
        <v>75</v>
      </c>
      <c r="B63" s="58" t="s">
        <v>16</v>
      </c>
      <c r="C63" s="59" t="s">
        <v>16</v>
      </c>
      <c r="D63" s="59" t="s">
        <v>16</v>
      </c>
      <c r="E63" s="59" t="s">
        <v>16</v>
      </c>
      <c r="F63" s="93">
        <v>0.03</v>
      </c>
    </row>
    <row r="64" spans="1:6" x14ac:dyDescent="0.2">
      <c r="A64" s="60"/>
      <c r="B64" s="69"/>
      <c r="C64" s="70"/>
      <c r="D64" s="70"/>
      <c r="E64" s="70"/>
      <c r="F64" s="70"/>
    </row>
    <row r="65" spans="1:6" x14ac:dyDescent="0.2">
      <c r="A65" s="50" t="s">
        <v>80</v>
      </c>
      <c r="B65" s="69"/>
      <c r="C65" s="70"/>
      <c r="D65" s="70"/>
      <c r="E65" s="70"/>
      <c r="F65" s="70"/>
    </row>
    <row r="66" spans="1:6" x14ac:dyDescent="0.2">
      <c r="A66" s="83" t="s">
        <v>28</v>
      </c>
      <c r="B66" s="84"/>
      <c r="C66" s="85"/>
      <c r="D66" s="85"/>
      <c r="E66" s="85"/>
      <c r="F66" s="85"/>
    </row>
    <row r="67" spans="1:6" x14ac:dyDescent="0.2">
      <c r="A67" s="60" t="s">
        <v>81</v>
      </c>
      <c r="B67" s="88">
        <v>1.87</v>
      </c>
      <c r="C67" s="87">
        <v>1.77</v>
      </c>
      <c r="D67" s="87">
        <v>2.09</v>
      </c>
      <c r="E67" s="87">
        <v>2.09</v>
      </c>
      <c r="F67" s="87">
        <v>1.96</v>
      </c>
    </row>
    <row r="68" spans="1:6" x14ac:dyDescent="0.2">
      <c r="A68" s="60" t="s">
        <v>88</v>
      </c>
      <c r="B68" s="88">
        <v>0.18</v>
      </c>
      <c r="C68" s="87">
        <v>0.17</v>
      </c>
      <c r="D68" s="87">
        <v>0.15</v>
      </c>
      <c r="E68" s="87">
        <v>0.14000000000000001</v>
      </c>
      <c r="F68" s="87">
        <v>0.14000000000000001</v>
      </c>
    </row>
    <row r="69" spans="1:6" x14ac:dyDescent="0.2">
      <c r="A69" s="60" t="s">
        <v>87</v>
      </c>
      <c r="B69" s="88">
        <v>0.35</v>
      </c>
      <c r="C69" s="87">
        <v>0.4</v>
      </c>
      <c r="D69" s="87">
        <v>0.39</v>
      </c>
      <c r="E69" s="87">
        <v>0.39</v>
      </c>
      <c r="F69" s="87">
        <v>0.32</v>
      </c>
    </row>
    <row r="70" spans="1:6" x14ac:dyDescent="0.2">
      <c r="A70" s="60" t="s">
        <v>86</v>
      </c>
      <c r="B70" s="88">
        <v>0.01</v>
      </c>
      <c r="C70" s="87">
        <v>0.01</v>
      </c>
      <c r="D70" s="87">
        <v>0.01</v>
      </c>
      <c r="E70" s="87">
        <v>0.01</v>
      </c>
      <c r="F70" s="87">
        <v>0.01</v>
      </c>
    </row>
    <row r="71" spans="1:6" x14ac:dyDescent="0.2">
      <c r="A71" s="60" t="s">
        <v>329</v>
      </c>
      <c r="B71" s="88">
        <v>0</v>
      </c>
      <c r="C71" s="87">
        <v>0</v>
      </c>
      <c r="D71" s="87">
        <v>0</v>
      </c>
      <c r="E71" s="87">
        <v>0</v>
      </c>
      <c r="F71" s="87">
        <v>0</v>
      </c>
    </row>
    <row r="72" spans="1:6" x14ac:dyDescent="0.2">
      <c r="A72" s="60" t="s">
        <v>269</v>
      </c>
      <c r="B72" s="88">
        <v>0</v>
      </c>
      <c r="C72" s="87">
        <v>0</v>
      </c>
      <c r="D72" s="87">
        <v>0</v>
      </c>
      <c r="E72" s="87">
        <v>0</v>
      </c>
      <c r="F72" s="87">
        <v>0</v>
      </c>
    </row>
    <row r="73" spans="1:6" x14ac:dyDescent="0.2">
      <c r="A73" s="60" t="s">
        <v>82</v>
      </c>
      <c r="B73" s="88">
        <v>5.73</v>
      </c>
      <c r="C73" s="87">
        <v>4.8</v>
      </c>
      <c r="D73" s="87">
        <v>4.66</v>
      </c>
      <c r="E73" s="87">
        <v>3.4</v>
      </c>
      <c r="F73" s="87">
        <v>3.05</v>
      </c>
    </row>
    <row r="74" spans="1:6" x14ac:dyDescent="0.2">
      <c r="A74" s="60" t="s">
        <v>89</v>
      </c>
      <c r="B74" s="88">
        <v>0</v>
      </c>
      <c r="C74" s="87">
        <v>0</v>
      </c>
      <c r="D74" s="87">
        <v>0.05</v>
      </c>
      <c r="E74" s="87">
        <v>0.01</v>
      </c>
      <c r="F74" s="87">
        <v>0.03</v>
      </c>
    </row>
    <row r="75" spans="1:6" x14ac:dyDescent="0.2">
      <c r="A75" s="60" t="s">
        <v>270</v>
      </c>
      <c r="B75" s="88">
        <v>0</v>
      </c>
      <c r="C75" s="87">
        <v>0</v>
      </c>
      <c r="D75" s="87">
        <v>0</v>
      </c>
      <c r="E75" s="87">
        <v>0</v>
      </c>
      <c r="F75" s="87">
        <v>0</v>
      </c>
    </row>
    <row r="76" spans="1:6" x14ac:dyDescent="0.2">
      <c r="A76" s="60" t="s">
        <v>90</v>
      </c>
      <c r="B76" s="88">
        <v>0.14000000000000001</v>
      </c>
      <c r="C76" s="87">
        <v>0.21</v>
      </c>
      <c r="D76" s="87">
        <v>0.19</v>
      </c>
      <c r="E76" s="87">
        <v>0.25</v>
      </c>
      <c r="F76" s="87">
        <v>0.24</v>
      </c>
    </row>
    <row r="77" spans="1:6" x14ac:dyDescent="0.2">
      <c r="A77" s="60" t="s">
        <v>83</v>
      </c>
      <c r="B77" s="88">
        <v>1.19</v>
      </c>
      <c r="C77" s="87">
        <v>1.23</v>
      </c>
      <c r="D77" s="87">
        <v>0.68</v>
      </c>
      <c r="E77" s="87">
        <v>0.96</v>
      </c>
      <c r="F77" s="87">
        <v>0.9</v>
      </c>
    </row>
    <row r="78" spans="1:6" x14ac:dyDescent="0.2">
      <c r="A78" s="60" t="s">
        <v>85</v>
      </c>
      <c r="B78" s="88">
        <v>0.42</v>
      </c>
      <c r="C78" s="87">
        <v>0.4</v>
      </c>
      <c r="D78" s="87">
        <v>0.61</v>
      </c>
      <c r="E78" s="87">
        <v>0.71</v>
      </c>
      <c r="F78" s="87">
        <v>0.62</v>
      </c>
    </row>
    <row r="79" spans="1:6" x14ac:dyDescent="0.2">
      <c r="A79" s="60" t="s">
        <v>84</v>
      </c>
      <c r="B79" s="88">
        <v>0.02</v>
      </c>
      <c r="C79" s="87">
        <v>0.02</v>
      </c>
      <c r="D79" s="87">
        <v>0.02</v>
      </c>
      <c r="E79" s="87">
        <v>0</v>
      </c>
      <c r="F79" s="87">
        <v>0</v>
      </c>
    </row>
    <row r="80" spans="1:6" x14ac:dyDescent="0.2">
      <c r="A80" s="60"/>
      <c r="B80" s="69"/>
      <c r="C80" s="70"/>
      <c r="D80" s="70"/>
      <c r="E80" s="70"/>
      <c r="F80" s="70"/>
    </row>
    <row r="81" spans="1:6" x14ac:dyDescent="0.2">
      <c r="A81" s="83" t="s">
        <v>29</v>
      </c>
      <c r="B81" s="69"/>
      <c r="C81" s="70"/>
      <c r="D81" s="70"/>
      <c r="E81" s="70"/>
      <c r="F81" s="70"/>
    </row>
    <row r="82" spans="1:6" x14ac:dyDescent="0.2">
      <c r="A82" s="60" t="s">
        <v>81</v>
      </c>
      <c r="B82" s="88">
        <v>5.5</v>
      </c>
      <c r="C82" s="87">
        <v>6.48</v>
      </c>
      <c r="D82" s="87">
        <v>6.92</v>
      </c>
      <c r="E82" s="87">
        <v>6.55</v>
      </c>
      <c r="F82" s="87">
        <v>7.05</v>
      </c>
    </row>
    <row r="83" spans="1:6" x14ac:dyDescent="0.2">
      <c r="A83" s="60" t="s">
        <v>88</v>
      </c>
      <c r="B83" s="88">
        <v>0.19</v>
      </c>
      <c r="C83" s="87">
        <v>0.17</v>
      </c>
      <c r="D83" s="87">
        <v>0.19</v>
      </c>
      <c r="E83" s="87">
        <v>0.19</v>
      </c>
      <c r="F83" s="87">
        <v>0.17</v>
      </c>
    </row>
    <row r="84" spans="1:6" x14ac:dyDescent="0.2">
      <c r="A84" s="60" t="s">
        <v>87</v>
      </c>
      <c r="B84" s="88">
        <v>0.51</v>
      </c>
      <c r="C84" s="87">
        <v>0.47</v>
      </c>
      <c r="D84" s="87">
        <v>0.53</v>
      </c>
      <c r="E84" s="87">
        <v>0.57999999999999996</v>
      </c>
      <c r="F84" s="87">
        <v>0.54</v>
      </c>
    </row>
    <row r="85" spans="1:6" x14ac:dyDescent="0.2">
      <c r="A85" s="60" t="s">
        <v>86</v>
      </c>
      <c r="B85" s="88">
        <v>7.0000000000000007E-2</v>
      </c>
      <c r="C85" s="87">
        <v>7.0000000000000007E-2</v>
      </c>
      <c r="D85" s="87">
        <v>7.0000000000000007E-2</v>
      </c>
      <c r="E85" s="87">
        <v>0.06</v>
      </c>
      <c r="F85" s="87">
        <v>0.06</v>
      </c>
    </row>
    <row r="86" spans="1:6" x14ac:dyDescent="0.2">
      <c r="A86" s="60" t="s">
        <v>329</v>
      </c>
      <c r="B86" s="88">
        <v>0</v>
      </c>
      <c r="C86" s="87">
        <v>0</v>
      </c>
      <c r="D86" s="87">
        <v>0</v>
      </c>
      <c r="E86" s="87">
        <v>0</v>
      </c>
      <c r="F86" s="87">
        <v>0</v>
      </c>
    </row>
    <row r="87" spans="1:6" x14ac:dyDescent="0.2">
      <c r="A87" s="60" t="s">
        <v>269</v>
      </c>
      <c r="B87" s="88">
        <v>0</v>
      </c>
      <c r="C87" s="87">
        <v>0</v>
      </c>
      <c r="D87" s="87">
        <v>0</v>
      </c>
      <c r="E87" s="87">
        <v>0</v>
      </c>
      <c r="F87" s="87">
        <v>0</v>
      </c>
    </row>
    <row r="88" spans="1:6" x14ac:dyDescent="0.2">
      <c r="A88" s="60" t="s">
        <v>82</v>
      </c>
      <c r="B88" s="88">
        <v>0.63</v>
      </c>
      <c r="C88" s="87">
        <v>0.67</v>
      </c>
      <c r="D88" s="87">
        <v>0.64</v>
      </c>
      <c r="E88" s="87">
        <v>0.62</v>
      </c>
      <c r="F88" s="87">
        <v>0.6</v>
      </c>
    </row>
    <row r="89" spans="1:6" x14ac:dyDescent="0.2">
      <c r="A89" s="60" t="s">
        <v>89</v>
      </c>
      <c r="B89" s="88">
        <v>0.06</v>
      </c>
      <c r="C89" s="87">
        <v>0.04</v>
      </c>
      <c r="D89" s="87">
        <v>0.03</v>
      </c>
      <c r="E89" s="87">
        <v>0.02</v>
      </c>
      <c r="F89" s="87">
        <v>0.03</v>
      </c>
    </row>
    <row r="90" spans="1:6" x14ac:dyDescent="0.2">
      <c r="A90" s="60" t="s">
        <v>270</v>
      </c>
      <c r="B90" s="88">
        <v>0</v>
      </c>
      <c r="C90" s="87">
        <v>0</v>
      </c>
      <c r="D90" s="87">
        <v>0</v>
      </c>
      <c r="E90" s="87">
        <v>0</v>
      </c>
      <c r="F90" s="87">
        <v>0</v>
      </c>
    </row>
    <row r="91" spans="1:6" x14ac:dyDescent="0.2">
      <c r="A91" s="60" t="s">
        <v>90</v>
      </c>
      <c r="B91" s="88">
        <v>0.02</v>
      </c>
      <c r="C91" s="87">
        <v>0.03</v>
      </c>
      <c r="D91" s="87">
        <v>0.03</v>
      </c>
      <c r="E91" s="87">
        <v>0.03</v>
      </c>
      <c r="F91" s="87">
        <v>0.03</v>
      </c>
    </row>
    <row r="92" spans="1:6" x14ac:dyDescent="0.2">
      <c r="A92" s="60" t="s">
        <v>83</v>
      </c>
      <c r="B92" s="88">
        <v>0.24</v>
      </c>
      <c r="C92" s="87">
        <v>0.23</v>
      </c>
      <c r="D92" s="87">
        <v>0.28000000000000003</v>
      </c>
      <c r="E92" s="87">
        <v>0.25</v>
      </c>
      <c r="F92" s="87">
        <v>0.18</v>
      </c>
    </row>
    <row r="93" spans="1:6" x14ac:dyDescent="0.2">
      <c r="A93" s="60" t="s">
        <v>85</v>
      </c>
      <c r="B93" s="88">
        <v>0.82</v>
      </c>
      <c r="C93" s="87">
        <v>0.7</v>
      </c>
      <c r="D93" s="87">
        <v>0.82</v>
      </c>
      <c r="E93" s="87">
        <v>1</v>
      </c>
      <c r="F93" s="87">
        <v>1.17</v>
      </c>
    </row>
    <row r="94" spans="1:6" x14ac:dyDescent="0.2">
      <c r="A94" s="57" t="s">
        <v>84</v>
      </c>
      <c r="B94" s="92">
        <v>0</v>
      </c>
      <c r="C94" s="93">
        <v>0</v>
      </c>
      <c r="D94" s="93">
        <v>0</v>
      </c>
      <c r="E94" s="93">
        <v>0</v>
      </c>
      <c r="F94" s="93">
        <v>0</v>
      </c>
    </row>
    <row r="95" spans="1:6" x14ac:dyDescent="0.2">
      <c r="A95" s="60"/>
      <c r="B95" s="69"/>
      <c r="C95" s="70"/>
      <c r="D95" s="70"/>
      <c r="E95" s="70"/>
      <c r="F95" s="70"/>
    </row>
    <row r="96" spans="1:6" x14ac:dyDescent="0.2">
      <c r="A96" s="50" t="s">
        <v>91</v>
      </c>
      <c r="B96" s="69"/>
      <c r="C96" s="70"/>
      <c r="D96" s="70"/>
      <c r="E96" s="70"/>
      <c r="F96" s="70"/>
    </row>
    <row r="97" spans="1:7" x14ac:dyDescent="0.2">
      <c r="A97" s="60" t="s">
        <v>81</v>
      </c>
      <c r="B97" s="69">
        <v>38.85</v>
      </c>
      <c r="C97" s="70">
        <v>41.02</v>
      </c>
      <c r="D97" s="70">
        <v>44.87</v>
      </c>
      <c r="E97" s="70">
        <v>42.42</v>
      </c>
      <c r="F97" s="70">
        <v>43.01</v>
      </c>
    </row>
    <row r="98" spans="1:7" x14ac:dyDescent="0.2">
      <c r="A98" s="60" t="s">
        <v>88</v>
      </c>
      <c r="B98" s="69">
        <v>3.13</v>
      </c>
      <c r="C98" s="70">
        <v>2.98</v>
      </c>
      <c r="D98" s="70">
        <v>2.66</v>
      </c>
      <c r="E98" s="70">
        <v>2.57</v>
      </c>
      <c r="F98" s="70">
        <v>2.5</v>
      </c>
    </row>
    <row r="99" spans="1:7" x14ac:dyDescent="0.2">
      <c r="A99" s="60" t="s">
        <v>87</v>
      </c>
      <c r="B99" s="69">
        <v>6.64</v>
      </c>
      <c r="C99" s="70">
        <v>7.09</v>
      </c>
      <c r="D99" s="70">
        <v>7.09</v>
      </c>
      <c r="E99" s="70">
        <v>7.18</v>
      </c>
      <c r="F99" s="70">
        <v>6.12</v>
      </c>
    </row>
    <row r="100" spans="1:7" x14ac:dyDescent="0.2">
      <c r="A100" s="60" t="s">
        <v>86</v>
      </c>
      <c r="B100" s="69">
        <v>0.51</v>
      </c>
      <c r="C100" s="70">
        <v>0.49</v>
      </c>
      <c r="D100" s="70">
        <v>0.48</v>
      </c>
      <c r="E100" s="70">
        <v>0.47</v>
      </c>
      <c r="F100" s="70">
        <v>0.45</v>
      </c>
    </row>
    <row r="101" spans="1:7" x14ac:dyDescent="0.2">
      <c r="A101" s="60" t="s">
        <v>329</v>
      </c>
      <c r="B101" s="69">
        <v>0</v>
      </c>
      <c r="C101" s="70">
        <v>0</v>
      </c>
      <c r="D101" s="70">
        <v>0</v>
      </c>
      <c r="E101" s="70">
        <v>0</v>
      </c>
      <c r="F101" s="70">
        <v>0</v>
      </c>
    </row>
    <row r="102" spans="1:7" x14ac:dyDescent="0.2">
      <c r="A102" s="60" t="s">
        <v>269</v>
      </c>
      <c r="B102" s="69">
        <v>0.01</v>
      </c>
      <c r="C102" s="70">
        <v>0.01</v>
      </c>
      <c r="D102" s="70">
        <v>0.01</v>
      </c>
      <c r="E102" s="70">
        <v>0.03</v>
      </c>
      <c r="F102" s="70">
        <v>0.02</v>
      </c>
    </row>
    <row r="103" spans="1:7" x14ac:dyDescent="0.2">
      <c r="A103" s="60" t="s">
        <v>82</v>
      </c>
      <c r="B103" s="69">
        <v>7.6</v>
      </c>
      <c r="C103" s="70">
        <v>10.1</v>
      </c>
      <c r="D103" s="70">
        <v>12.3</v>
      </c>
      <c r="E103" s="70">
        <v>13.06</v>
      </c>
      <c r="F103" s="70">
        <v>13.45</v>
      </c>
    </row>
    <row r="104" spans="1:7" x14ac:dyDescent="0.2">
      <c r="A104" s="60" t="s">
        <v>89</v>
      </c>
      <c r="B104" s="69">
        <v>0.57999999999999996</v>
      </c>
      <c r="C104" s="70">
        <v>0.39</v>
      </c>
      <c r="D104" s="70">
        <v>1.0900000000000001</v>
      </c>
      <c r="E104" s="70">
        <v>0.38</v>
      </c>
      <c r="F104" s="70">
        <v>0.83</v>
      </c>
    </row>
    <row r="105" spans="1:7" x14ac:dyDescent="0.2">
      <c r="A105" s="60" t="s">
        <v>270</v>
      </c>
      <c r="B105" s="69">
        <v>0.01</v>
      </c>
      <c r="C105" s="70">
        <v>0</v>
      </c>
      <c r="D105" s="70">
        <v>0</v>
      </c>
      <c r="E105" s="70">
        <v>0.01</v>
      </c>
      <c r="F105" s="70">
        <v>0.01</v>
      </c>
    </row>
    <row r="106" spans="1:7" x14ac:dyDescent="0.2">
      <c r="A106" s="60" t="s">
        <v>90</v>
      </c>
      <c r="B106" s="69">
        <v>2.34</v>
      </c>
      <c r="C106" s="70">
        <v>3.26</v>
      </c>
      <c r="D106" s="70">
        <v>2.98</v>
      </c>
      <c r="E106" s="70">
        <v>3.58</v>
      </c>
      <c r="F106" s="70">
        <v>3.37</v>
      </c>
    </row>
    <row r="107" spans="1:7" x14ac:dyDescent="0.2">
      <c r="A107" s="60" t="s">
        <v>83</v>
      </c>
      <c r="B107" s="69">
        <v>24.25</v>
      </c>
      <c r="C107" s="70">
        <v>27.04</v>
      </c>
      <c r="D107" s="70">
        <v>19.260000000000002</v>
      </c>
      <c r="E107" s="70">
        <v>20.91</v>
      </c>
      <c r="F107" s="70">
        <v>19.829999999999998</v>
      </c>
      <c r="G107" s="91"/>
    </row>
    <row r="108" spans="1:7" x14ac:dyDescent="0.2">
      <c r="A108" s="60" t="s">
        <v>85</v>
      </c>
      <c r="B108" s="69">
        <v>13.13</v>
      </c>
      <c r="C108" s="70">
        <v>12.78</v>
      </c>
      <c r="D108" s="70">
        <v>15.25</v>
      </c>
      <c r="E108" s="70">
        <v>17.04</v>
      </c>
      <c r="F108" s="70">
        <v>16.059999999999999</v>
      </c>
      <c r="G108" s="91"/>
    </row>
    <row r="109" spans="1:7" x14ac:dyDescent="0.2">
      <c r="A109" s="57" t="s">
        <v>84</v>
      </c>
      <c r="B109" s="58">
        <v>0.28999999999999998</v>
      </c>
      <c r="C109" s="59">
        <v>0.28000000000000003</v>
      </c>
      <c r="D109" s="59">
        <v>0.21</v>
      </c>
      <c r="E109" s="59">
        <v>7.0000000000000007E-2</v>
      </c>
      <c r="F109" s="59">
        <v>0.01</v>
      </c>
      <c r="G109" s="91"/>
    </row>
    <row r="110" spans="1:7" x14ac:dyDescent="0.2">
      <c r="A110" s="60"/>
      <c r="B110" s="69"/>
      <c r="C110" s="70"/>
      <c r="D110" s="70"/>
      <c r="E110" s="70"/>
      <c r="F110" s="70"/>
      <c r="G110" s="91"/>
    </row>
    <row r="111" spans="1:7" x14ac:dyDescent="0.2">
      <c r="A111" s="50" t="s">
        <v>92</v>
      </c>
      <c r="B111" s="69"/>
      <c r="C111" s="70"/>
      <c r="D111" s="70"/>
      <c r="E111" s="70"/>
      <c r="F111" s="70"/>
    </row>
    <row r="112" spans="1:7" x14ac:dyDescent="0.2">
      <c r="A112" s="83" t="s">
        <v>28</v>
      </c>
      <c r="B112" s="84"/>
      <c r="C112" s="85"/>
      <c r="D112" s="85"/>
      <c r="E112" s="85"/>
      <c r="F112" s="85"/>
    </row>
    <row r="113" spans="1:6" x14ac:dyDescent="0.2">
      <c r="A113" s="60" t="s">
        <v>3</v>
      </c>
      <c r="B113" s="88">
        <v>0.83</v>
      </c>
      <c r="C113" s="87">
        <v>0.92</v>
      </c>
      <c r="D113" s="87">
        <v>0.95</v>
      </c>
      <c r="E113" s="87">
        <v>0.88</v>
      </c>
      <c r="F113" s="87">
        <v>0.74</v>
      </c>
    </row>
    <row r="114" spans="1:6" x14ac:dyDescent="0.2">
      <c r="A114" s="60" t="s">
        <v>7</v>
      </c>
      <c r="B114" s="88">
        <v>0.56000000000000005</v>
      </c>
      <c r="C114" s="87">
        <v>0.54</v>
      </c>
      <c r="D114" s="87">
        <v>0.56000000000000005</v>
      </c>
      <c r="E114" s="87">
        <v>0.55000000000000004</v>
      </c>
      <c r="F114" s="87">
        <v>0.56000000000000005</v>
      </c>
    </row>
    <row r="115" spans="1:6" x14ac:dyDescent="0.2">
      <c r="A115" s="60" t="s">
        <v>8</v>
      </c>
      <c r="B115" s="88">
        <v>0.44</v>
      </c>
      <c r="C115" s="87">
        <v>0.42</v>
      </c>
      <c r="D115" s="87">
        <v>0.63</v>
      </c>
      <c r="E115" s="87">
        <v>0.71</v>
      </c>
      <c r="F115" s="87">
        <v>0.62</v>
      </c>
    </row>
    <row r="116" spans="1:6" x14ac:dyDescent="0.2">
      <c r="A116" s="60" t="s">
        <v>9</v>
      </c>
      <c r="B116" s="88">
        <v>1.07</v>
      </c>
      <c r="C116" s="87">
        <v>1.05</v>
      </c>
      <c r="D116" s="87">
        <v>0.48</v>
      </c>
      <c r="E116" s="87">
        <v>0.81</v>
      </c>
      <c r="F116" s="87">
        <v>0.74</v>
      </c>
    </row>
    <row r="117" spans="1:6" x14ac:dyDescent="0.2">
      <c r="A117" s="60" t="s">
        <v>10</v>
      </c>
      <c r="B117" s="88">
        <v>0.12</v>
      </c>
      <c r="C117" s="87">
        <v>0.11</v>
      </c>
      <c r="D117" s="87">
        <v>0.1</v>
      </c>
      <c r="E117" s="87">
        <v>7.0000000000000007E-2</v>
      </c>
      <c r="F117" s="87">
        <v>0.08</v>
      </c>
    </row>
    <row r="118" spans="1:6" x14ac:dyDescent="0.2">
      <c r="A118" s="60" t="s">
        <v>11</v>
      </c>
      <c r="B118" s="88">
        <v>0.54</v>
      </c>
      <c r="C118" s="87">
        <v>0.51</v>
      </c>
      <c r="D118" s="87">
        <v>0.69</v>
      </c>
      <c r="E118" s="87">
        <v>0.67</v>
      </c>
      <c r="F118" s="87">
        <v>0.56000000000000005</v>
      </c>
    </row>
    <row r="119" spans="1:6" x14ac:dyDescent="0.2">
      <c r="A119" s="60" t="s">
        <v>94</v>
      </c>
      <c r="B119" s="88">
        <v>5.74</v>
      </c>
      <c r="C119" s="87">
        <v>4.8</v>
      </c>
      <c r="D119" s="87">
        <v>4.66</v>
      </c>
      <c r="E119" s="87">
        <v>3.5</v>
      </c>
      <c r="F119" s="87">
        <v>3.16</v>
      </c>
    </row>
    <row r="120" spans="1:6" x14ac:dyDescent="0.2">
      <c r="A120" s="60" t="s">
        <v>95</v>
      </c>
      <c r="B120" s="88">
        <v>0.62</v>
      </c>
      <c r="C120" s="87">
        <v>0.57999999999999996</v>
      </c>
      <c r="D120" s="87">
        <v>0.65</v>
      </c>
      <c r="E120" s="87">
        <v>0.69</v>
      </c>
      <c r="F120" s="87">
        <v>0.69</v>
      </c>
    </row>
    <row r="121" spans="1:6" x14ac:dyDescent="0.2">
      <c r="A121" s="60" t="s">
        <v>96</v>
      </c>
      <c r="B121" s="88">
        <v>0</v>
      </c>
      <c r="C121" s="87">
        <v>0</v>
      </c>
      <c r="D121" s="87">
        <v>0.01</v>
      </c>
      <c r="E121" s="87">
        <v>0.01</v>
      </c>
      <c r="F121" s="87">
        <v>0.01</v>
      </c>
    </row>
    <row r="122" spans="1:6" x14ac:dyDescent="0.2">
      <c r="A122" s="60" t="s">
        <v>13</v>
      </c>
      <c r="B122" s="88" t="s">
        <v>16</v>
      </c>
      <c r="C122" s="87">
        <v>0.08</v>
      </c>
      <c r="D122" s="87">
        <v>0.1</v>
      </c>
      <c r="E122" s="87">
        <v>0.09</v>
      </c>
      <c r="F122" s="87">
        <v>0.11</v>
      </c>
    </row>
    <row r="123" spans="1:6" x14ac:dyDescent="0.2">
      <c r="A123" s="60"/>
      <c r="B123" s="69"/>
      <c r="C123" s="70"/>
      <c r="D123" s="70"/>
      <c r="E123" s="70"/>
      <c r="F123" s="70"/>
    </row>
    <row r="124" spans="1:6" x14ac:dyDescent="0.2">
      <c r="A124" s="83" t="s">
        <v>29</v>
      </c>
      <c r="B124" s="69"/>
      <c r="C124" s="70"/>
      <c r="D124" s="70"/>
      <c r="E124" s="70"/>
      <c r="F124" s="70"/>
    </row>
    <row r="125" spans="1:6" x14ac:dyDescent="0.2">
      <c r="A125" s="60" t="s">
        <v>3</v>
      </c>
      <c r="B125" s="88">
        <v>1.01</v>
      </c>
      <c r="C125" s="87">
        <v>0.93</v>
      </c>
      <c r="D125" s="87">
        <v>1.07</v>
      </c>
      <c r="E125" s="87">
        <v>1.1100000000000001</v>
      </c>
      <c r="F125" s="87">
        <v>1.04</v>
      </c>
    </row>
    <row r="126" spans="1:6" x14ac:dyDescent="0.2">
      <c r="A126" s="60" t="s">
        <v>7</v>
      </c>
      <c r="B126" s="88">
        <v>4.05</v>
      </c>
      <c r="C126" s="87">
        <v>5.03</v>
      </c>
      <c r="D126" s="87">
        <v>5.32</v>
      </c>
      <c r="E126" s="87">
        <v>4.82</v>
      </c>
      <c r="F126" s="87">
        <v>5.38</v>
      </c>
    </row>
    <row r="127" spans="1:6" x14ac:dyDescent="0.2">
      <c r="A127" s="60" t="s">
        <v>8</v>
      </c>
      <c r="B127" s="88">
        <v>0.82</v>
      </c>
      <c r="C127" s="87">
        <v>0.7</v>
      </c>
      <c r="D127" s="87">
        <v>0.82</v>
      </c>
      <c r="E127" s="87">
        <v>1</v>
      </c>
      <c r="F127" s="87">
        <v>1.17</v>
      </c>
    </row>
    <row r="128" spans="1:6" x14ac:dyDescent="0.2">
      <c r="A128" s="60" t="s">
        <v>9</v>
      </c>
      <c r="B128" s="88">
        <v>0.16</v>
      </c>
      <c r="C128" s="87">
        <v>0.14000000000000001</v>
      </c>
      <c r="D128" s="87">
        <v>0.16</v>
      </c>
      <c r="E128" s="87">
        <v>0.2</v>
      </c>
      <c r="F128" s="87">
        <v>0.14000000000000001</v>
      </c>
    </row>
    <row r="129" spans="1:7" x14ac:dyDescent="0.2">
      <c r="A129" s="60" t="s">
        <v>10</v>
      </c>
      <c r="B129" s="88">
        <v>0.08</v>
      </c>
      <c r="C129" s="87">
        <v>0.06</v>
      </c>
      <c r="D129" s="87">
        <v>0.08</v>
      </c>
      <c r="E129" s="87">
        <v>0.02</v>
      </c>
      <c r="F129" s="87">
        <v>0</v>
      </c>
    </row>
    <row r="130" spans="1:7" x14ac:dyDescent="0.2">
      <c r="A130" s="60" t="s">
        <v>11</v>
      </c>
      <c r="B130" s="88">
        <v>0.46</v>
      </c>
      <c r="C130" s="87">
        <v>0.43</v>
      </c>
      <c r="D130" s="87">
        <v>0.51</v>
      </c>
      <c r="E130" s="87">
        <v>0.54</v>
      </c>
      <c r="F130" s="87">
        <v>0.52</v>
      </c>
    </row>
    <row r="131" spans="1:7" x14ac:dyDescent="0.2">
      <c r="A131" s="60" t="s">
        <v>94</v>
      </c>
      <c r="B131" s="88">
        <v>0.63</v>
      </c>
      <c r="C131" s="87">
        <v>0.67</v>
      </c>
      <c r="D131" s="87">
        <v>0.64</v>
      </c>
      <c r="E131" s="87">
        <v>0.62</v>
      </c>
      <c r="F131" s="87">
        <v>0.6</v>
      </c>
    </row>
    <row r="132" spans="1:7" x14ac:dyDescent="0.2">
      <c r="A132" s="60" t="s">
        <v>95</v>
      </c>
      <c r="B132" s="88">
        <v>0.83</v>
      </c>
      <c r="C132" s="87">
        <v>0.86</v>
      </c>
      <c r="D132" s="87">
        <v>0.84</v>
      </c>
      <c r="E132" s="87">
        <v>0.92</v>
      </c>
      <c r="F132" s="87">
        <v>0.89</v>
      </c>
    </row>
    <row r="133" spans="1:7" x14ac:dyDescent="0.2">
      <c r="A133" s="60" t="s">
        <v>96</v>
      </c>
      <c r="B133" s="88">
        <v>0.01</v>
      </c>
      <c r="C133" s="87">
        <v>0.01</v>
      </c>
      <c r="D133" s="87">
        <v>0.03</v>
      </c>
      <c r="E133" s="87">
        <v>0.03</v>
      </c>
      <c r="F133" s="87">
        <v>0.03</v>
      </c>
      <c r="G133" s="91"/>
    </row>
    <row r="134" spans="1:7" x14ac:dyDescent="0.2">
      <c r="A134" s="60" t="s">
        <v>13</v>
      </c>
      <c r="B134" s="88" t="s">
        <v>16</v>
      </c>
      <c r="C134" s="87">
        <v>0.03</v>
      </c>
      <c r="D134" s="87">
        <v>0.04</v>
      </c>
      <c r="E134" s="87">
        <v>0.04</v>
      </c>
      <c r="F134" s="87">
        <v>0.05</v>
      </c>
      <c r="G134" s="91"/>
    </row>
    <row r="135" spans="1:7" x14ac:dyDescent="0.2">
      <c r="A135" s="60"/>
      <c r="B135" s="69"/>
      <c r="C135" s="70"/>
      <c r="D135" s="70"/>
      <c r="E135" s="70"/>
      <c r="F135" s="70"/>
      <c r="G135" s="91"/>
    </row>
    <row r="136" spans="1:7" x14ac:dyDescent="0.2">
      <c r="A136" s="50" t="s">
        <v>93</v>
      </c>
      <c r="B136" s="69"/>
      <c r="C136" s="70"/>
      <c r="D136" s="70"/>
      <c r="E136" s="70"/>
      <c r="F136" s="70"/>
      <c r="G136" s="91"/>
    </row>
    <row r="137" spans="1:7" x14ac:dyDescent="0.2">
      <c r="A137" s="60" t="s">
        <v>3</v>
      </c>
      <c r="B137" s="69">
        <v>15.54</v>
      </c>
      <c r="C137" s="70">
        <v>16.36</v>
      </c>
      <c r="D137" s="70">
        <v>17.23</v>
      </c>
      <c r="E137" s="70">
        <v>16.09</v>
      </c>
      <c r="F137" s="70">
        <v>14.14</v>
      </c>
    </row>
    <row r="138" spans="1:7" x14ac:dyDescent="0.2">
      <c r="A138" s="60" t="s">
        <v>7</v>
      </c>
      <c r="B138" s="69">
        <v>21.5</v>
      </c>
      <c r="C138" s="70">
        <v>24.63</v>
      </c>
      <c r="D138" s="70">
        <v>25.17</v>
      </c>
      <c r="E138" s="70">
        <v>22.61</v>
      </c>
      <c r="F138" s="70">
        <v>24.94</v>
      </c>
    </row>
    <row r="139" spans="1:7" x14ac:dyDescent="0.2">
      <c r="A139" s="60" t="s">
        <v>8</v>
      </c>
      <c r="B139" s="69">
        <v>13.42</v>
      </c>
      <c r="C139" s="70">
        <v>13.07</v>
      </c>
      <c r="D139" s="70">
        <v>15.46</v>
      </c>
      <c r="E139" s="70">
        <v>17.100000000000001</v>
      </c>
      <c r="F139" s="70">
        <v>16.07</v>
      </c>
    </row>
    <row r="140" spans="1:7" x14ac:dyDescent="0.2">
      <c r="A140" s="60" t="s">
        <v>9</v>
      </c>
      <c r="B140" s="69">
        <v>19.78</v>
      </c>
      <c r="C140" s="70">
        <v>20.309999999999999</v>
      </c>
      <c r="D140" s="70">
        <v>12.47</v>
      </c>
      <c r="E140" s="70">
        <v>16.84</v>
      </c>
      <c r="F140" s="70">
        <v>15.58</v>
      </c>
    </row>
    <row r="141" spans="1:7" x14ac:dyDescent="0.2">
      <c r="A141" s="60" t="s">
        <v>10</v>
      </c>
      <c r="B141" s="69">
        <v>4.46</v>
      </c>
      <c r="C141" s="70">
        <v>4.16</v>
      </c>
      <c r="D141" s="70">
        <v>3.51</v>
      </c>
      <c r="E141" s="70">
        <v>1.34</v>
      </c>
      <c r="F141" s="70">
        <v>1.04</v>
      </c>
    </row>
    <row r="142" spans="1:7" x14ac:dyDescent="0.2">
      <c r="A142" s="60" t="s">
        <v>11</v>
      </c>
      <c r="B142" s="69">
        <v>8.94</v>
      </c>
      <c r="C142" s="70">
        <v>8.4499999999999993</v>
      </c>
      <c r="D142" s="70">
        <v>11.14</v>
      </c>
      <c r="E142" s="70">
        <v>10.8</v>
      </c>
      <c r="F142" s="70">
        <v>9.34</v>
      </c>
    </row>
    <row r="143" spans="1:7" x14ac:dyDescent="0.2">
      <c r="A143" s="60" t="s">
        <v>94</v>
      </c>
      <c r="B143" s="69">
        <v>7.62</v>
      </c>
      <c r="C143" s="70">
        <v>10.11</v>
      </c>
      <c r="D143" s="70">
        <v>12.32</v>
      </c>
      <c r="E143" s="70">
        <v>14.07</v>
      </c>
      <c r="F143" s="70">
        <v>14.65</v>
      </c>
    </row>
    <row r="144" spans="1:7" x14ac:dyDescent="0.2">
      <c r="A144" s="60" t="s">
        <v>95</v>
      </c>
      <c r="B144" s="69">
        <v>6.02</v>
      </c>
      <c r="C144" s="70">
        <v>5.77</v>
      </c>
      <c r="D144" s="70">
        <v>5.41</v>
      </c>
      <c r="E144" s="70">
        <v>5.82</v>
      </c>
      <c r="F144" s="70">
        <v>5.94</v>
      </c>
    </row>
    <row r="145" spans="1:6" x14ac:dyDescent="0.2">
      <c r="A145" s="60" t="s">
        <v>96</v>
      </c>
      <c r="B145" s="69">
        <v>0.08</v>
      </c>
      <c r="C145" s="70">
        <v>0.06</v>
      </c>
      <c r="D145" s="70">
        <v>0.28000000000000003</v>
      </c>
      <c r="E145" s="70">
        <v>0.18</v>
      </c>
      <c r="F145" s="70">
        <v>0.24</v>
      </c>
    </row>
    <row r="146" spans="1:6" x14ac:dyDescent="0.2">
      <c r="A146" s="57" t="s">
        <v>13</v>
      </c>
      <c r="B146" s="58" t="s">
        <v>16</v>
      </c>
      <c r="C146" s="59">
        <v>2.56</v>
      </c>
      <c r="D146" s="59">
        <v>3.27</v>
      </c>
      <c r="E146" s="59">
        <v>2.89</v>
      </c>
      <c r="F146" s="59">
        <v>3.78</v>
      </c>
    </row>
    <row r="147" spans="1:6" x14ac:dyDescent="0.2">
      <c r="A147" s="60"/>
      <c r="B147" s="70"/>
      <c r="C147" s="70"/>
      <c r="D147" s="70"/>
      <c r="E147" s="70"/>
      <c r="F147" s="70"/>
    </row>
    <row r="148" spans="1:6" ht="12.75" customHeight="1" x14ac:dyDescent="0.2">
      <c r="A148" s="60"/>
      <c r="B148" s="70"/>
      <c r="C148" s="70"/>
      <c r="D148" s="70"/>
      <c r="E148" s="70"/>
      <c r="F148" s="70"/>
    </row>
    <row r="149" spans="1:6" ht="12.75" customHeight="1" x14ac:dyDescent="0.2">
      <c r="A149" s="361" t="s">
        <v>147</v>
      </c>
      <c r="B149" s="361"/>
      <c r="C149" s="361"/>
      <c r="D149" s="361"/>
      <c r="E149" s="361"/>
      <c r="F149" s="361"/>
    </row>
    <row r="150" spans="1:6" x14ac:dyDescent="0.2">
      <c r="A150" s="313"/>
      <c r="B150" s="306"/>
      <c r="C150" s="306"/>
      <c r="D150" s="306"/>
      <c r="E150" s="306"/>
      <c r="F150" s="306"/>
    </row>
    <row r="151" spans="1:6" x14ac:dyDescent="0.2">
      <c r="A151" s="358" t="s">
        <v>125</v>
      </c>
      <c r="B151" s="358"/>
      <c r="C151" s="358"/>
      <c r="D151" s="358"/>
      <c r="E151" s="358"/>
      <c r="F151" s="358"/>
    </row>
    <row r="152" spans="1:6" ht="12.75" customHeight="1" x14ac:dyDescent="0.2">
      <c r="A152" s="357" t="s">
        <v>189</v>
      </c>
      <c r="B152" s="357"/>
      <c r="C152" s="357"/>
      <c r="D152" s="357"/>
      <c r="E152" s="357"/>
      <c r="F152" s="357"/>
    </row>
    <row r="153" spans="1:6" x14ac:dyDescent="0.2">
      <c r="A153" s="362" t="s">
        <v>190</v>
      </c>
      <c r="B153" s="362"/>
      <c r="C153" s="362"/>
      <c r="D153" s="362"/>
      <c r="E153" s="362"/>
      <c r="F153" s="362"/>
    </row>
    <row r="154" spans="1:6" x14ac:dyDescent="0.2">
      <c r="A154" s="329"/>
      <c r="B154" s="306"/>
      <c r="C154" s="306"/>
      <c r="D154" s="306"/>
      <c r="E154" s="306"/>
      <c r="F154" s="306"/>
    </row>
    <row r="155" spans="1:6" ht="32.1" customHeight="1" x14ac:dyDescent="0.2">
      <c r="A155" s="358" t="s">
        <v>127</v>
      </c>
      <c r="B155" s="358"/>
      <c r="C155" s="358"/>
      <c r="D155" s="358"/>
      <c r="E155" s="358"/>
      <c r="F155" s="358"/>
    </row>
    <row r="156" spans="1:6" x14ac:dyDescent="0.2">
      <c r="A156" s="357" t="s">
        <v>128</v>
      </c>
      <c r="B156" s="357"/>
      <c r="C156" s="357"/>
      <c r="D156" s="357"/>
      <c r="E156" s="357"/>
      <c r="F156" s="357"/>
    </row>
    <row r="157" spans="1:6" x14ac:dyDescent="0.2">
      <c r="A157" s="329"/>
      <c r="B157" s="306"/>
      <c r="C157" s="306"/>
      <c r="D157" s="306"/>
      <c r="E157" s="306"/>
      <c r="F157" s="306"/>
    </row>
    <row r="158" spans="1:6" x14ac:dyDescent="0.2">
      <c r="A158" s="359" t="s">
        <v>405</v>
      </c>
      <c r="B158" s="359"/>
      <c r="C158" s="359"/>
      <c r="D158" s="359"/>
      <c r="E158" s="359"/>
      <c r="F158" s="359"/>
    </row>
    <row r="159" spans="1:6" x14ac:dyDescent="0.2">
      <c r="A159" s="282" t="s">
        <v>406</v>
      </c>
    </row>
    <row r="160" spans="1:6" x14ac:dyDescent="0.2">
      <c r="A160" s="306"/>
      <c r="B160" s="306"/>
      <c r="C160" s="306"/>
      <c r="D160" s="306"/>
      <c r="E160" s="306"/>
      <c r="F160" s="306"/>
    </row>
    <row r="161" spans="1:6" x14ac:dyDescent="0.2">
      <c r="A161" s="358" t="s">
        <v>129</v>
      </c>
      <c r="B161" s="358"/>
      <c r="C161" s="358"/>
      <c r="D161" s="358"/>
      <c r="E161" s="358"/>
      <c r="F161" s="358"/>
    </row>
    <row r="162" spans="1:6" x14ac:dyDescent="0.2">
      <c r="A162" s="357" t="s">
        <v>130</v>
      </c>
      <c r="B162" s="357"/>
      <c r="C162" s="357"/>
      <c r="D162" s="357"/>
      <c r="E162" s="357"/>
      <c r="F162" s="357"/>
    </row>
    <row r="163" spans="1:6" x14ac:dyDescent="0.2">
      <c r="A163" s="313"/>
      <c r="B163" s="306"/>
      <c r="C163" s="306"/>
      <c r="D163" s="306"/>
      <c r="E163" s="306"/>
      <c r="F163" s="306"/>
    </row>
  </sheetData>
  <mergeCells count="10">
    <mergeCell ref="A3:F3"/>
    <mergeCell ref="A152:F152"/>
    <mergeCell ref="A151:F151"/>
    <mergeCell ref="A149:F149"/>
    <mergeCell ref="A153:F153"/>
    <mergeCell ref="A162:F162"/>
    <mergeCell ref="A155:F155"/>
    <mergeCell ref="A161:F161"/>
    <mergeCell ref="A156:F156"/>
    <mergeCell ref="A158:F158"/>
  </mergeCells>
  <pageMargins left="0.70866141732283472" right="0.70866141732283472" top="0.74803149606299213" bottom="0.74803149606299213" header="0.31496062992125984" footer="0.31496062992125984"/>
  <pageSetup paperSize="9" scale="81" fitToHeight="5" orientation="landscape" r:id="rId1"/>
  <headerFooter>
    <oddHeader>&amp;L&amp;G</oddHeader>
    <oddFooter>&amp;R&amp;8&amp;P of &amp;N</oddFooter>
  </headerFooter>
  <rowBreaks count="3" manualBreakCount="3">
    <brk id="64" max="16383" man="1"/>
    <brk id="95" max="16383" man="1"/>
    <brk id="135" max="16383"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H28"/>
  <sheetViews>
    <sheetView view="pageBreakPreview" zoomScaleNormal="100" zoomScaleSheetLayoutView="100" workbookViewId="0">
      <selection activeCell="A4" sqref="A4"/>
    </sheetView>
  </sheetViews>
  <sheetFormatPr defaultColWidth="8.625" defaultRowHeight="12.75" x14ac:dyDescent="0.2"/>
  <cols>
    <col min="1" max="1" width="69.375" style="1" customWidth="1"/>
    <col min="2" max="2" width="12" style="1" customWidth="1"/>
    <col min="3" max="3" width="10.625" style="1" customWidth="1"/>
    <col min="4" max="5" width="9.625" style="1" customWidth="1"/>
    <col min="6" max="6" width="10.625" style="1" customWidth="1"/>
    <col min="7" max="7" width="8.625" style="1"/>
    <col min="8" max="8" width="9" style="1" bestFit="1" customWidth="1"/>
    <col min="9" max="16384" width="8.625" style="1"/>
  </cols>
  <sheetData>
    <row r="1" spans="1:8" x14ac:dyDescent="0.2">
      <c r="A1" s="46" t="s">
        <v>26</v>
      </c>
      <c r="B1" s="46"/>
      <c r="C1" s="46"/>
      <c r="D1" s="46"/>
      <c r="E1" s="46"/>
      <c r="F1" s="46"/>
    </row>
    <row r="2" spans="1:8" x14ac:dyDescent="0.2">
      <c r="A2" s="240" t="s">
        <v>403</v>
      </c>
      <c r="B2" s="241">
        <v>2017</v>
      </c>
      <c r="C2" s="241">
        <v>2016</v>
      </c>
      <c r="D2" s="241">
        <v>2015</v>
      </c>
      <c r="E2" s="241">
        <v>2014</v>
      </c>
      <c r="F2" s="241">
        <v>2013</v>
      </c>
    </row>
    <row r="3" spans="1:8" x14ac:dyDescent="0.2">
      <c r="A3" s="54" t="s">
        <v>404</v>
      </c>
      <c r="B3" s="343">
        <v>0.63</v>
      </c>
      <c r="C3" s="52"/>
      <c r="D3" s="52"/>
      <c r="E3" s="52"/>
      <c r="F3" s="64"/>
    </row>
    <row r="4" spans="1:8" x14ac:dyDescent="0.2">
      <c r="A4" s="240" t="s">
        <v>35</v>
      </c>
      <c r="B4" s="241">
        <v>2017</v>
      </c>
      <c r="C4" s="241">
        <v>2016</v>
      </c>
      <c r="D4" s="241">
        <v>2015</v>
      </c>
      <c r="E4" s="241">
        <v>2014</v>
      </c>
      <c r="F4" s="241">
        <v>2013</v>
      </c>
    </row>
    <row r="5" spans="1:8" ht="13.5" x14ac:dyDescent="0.2">
      <c r="A5" s="54" t="s">
        <v>36</v>
      </c>
      <c r="B5" s="62">
        <v>1565438.2</v>
      </c>
      <c r="C5" s="63">
        <v>1567624.29</v>
      </c>
      <c r="D5" s="63">
        <v>1652959.33</v>
      </c>
      <c r="E5" s="63">
        <v>1684186.18</v>
      </c>
      <c r="F5" s="63">
        <v>466613</v>
      </c>
    </row>
    <row r="6" spans="1:8" x14ac:dyDescent="0.2">
      <c r="A6" s="54" t="s">
        <v>37</v>
      </c>
      <c r="B6" s="62">
        <v>110824.31</v>
      </c>
      <c r="C6" s="63">
        <v>109410.51999999999</v>
      </c>
      <c r="D6" s="63">
        <v>130351.69</v>
      </c>
      <c r="E6" s="63">
        <v>114920.57</v>
      </c>
      <c r="F6" s="63">
        <v>84214</v>
      </c>
    </row>
    <row r="7" spans="1:8" ht="13.5" x14ac:dyDescent="0.2">
      <c r="A7" s="60" t="s">
        <v>101</v>
      </c>
      <c r="B7" s="99">
        <v>19264.96</v>
      </c>
      <c r="C7" s="100">
        <v>20661.590000000004</v>
      </c>
      <c r="D7" s="100">
        <v>20321.689999999999</v>
      </c>
      <c r="E7" s="100">
        <v>20418.18</v>
      </c>
      <c r="F7" s="100">
        <v>16827</v>
      </c>
      <c r="G7" s="91"/>
    </row>
    <row r="8" spans="1:8" s="94" customFormat="1" x14ac:dyDescent="0.2">
      <c r="A8" s="50" t="s">
        <v>38</v>
      </c>
      <c r="B8" s="52"/>
      <c r="C8" s="52"/>
      <c r="D8" s="52"/>
      <c r="E8" s="52"/>
      <c r="F8" s="52"/>
      <c r="H8" s="174"/>
    </row>
    <row r="9" spans="1:8" x14ac:dyDescent="0.2">
      <c r="A9" s="54" t="s">
        <v>103</v>
      </c>
      <c r="B9" s="101">
        <v>2568</v>
      </c>
      <c r="C9" s="64">
        <v>2793</v>
      </c>
      <c r="D9" s="64">
        <v>3522</v>
      </c>
      <c r="E9" s="64">
        <v>3323</v>
      </c>
      <c r="F9" s="64">
        <v>4057</v>
      </c>
      <c r="G9" s="91"/>
      <c r="H9" s="174"/>
    </row>
    <row r="10" spans="1:8" x14ac:dyDescent="0.2">
      <c r="A10" s="54" t="s">
        <v>104</v>
      </c>
      <c r="B10" s="51">
        <v>166</v>
      </c>
      <c r="C10" s="52">
        <v>143</v>
      </c>
      <c r="D10" s="52">
        <v>443</v>
      </c>
      <c r="E10" s="52">
        <v>729</v>
      </c>
      <c r="F10" s="64">
        <v>767</v>
      </c>
    </row>
    <row r="11" spans="1:8" x14ac:dyDescent="0.2">
      <c r="A11" s="54" t="s">
        <v>39</v>
      </c>
      <c r="B11" s="51">
        <v>2</v>
      </c>
      <c r="C11" s="52">
        <v>4</v>
      </c>
      <c r="D11" s="52">
        <v>6</v>
      </c>
      <c r="E11" s="52">
        <v>14</v>
      </c>
      <c r="F11" s="64">
        <v>30</v>
      </c>
    </row>
    <row r="12" spans="1:8" x14ac:dyDescent="0.2">
      <c r="A12" s="54" t="s">
        <v>40</v>
      </c>
      <c r="B12" s="51">
        <v>0</v>
      </c>
      <c r="C12" s="52">
        <v>0</v>
      </c>
      <c r="D12" s="52">
        <v>0</v>
      </c>
      <c r="E12" s="52">
        <v>1</v>
      </c>
      <c r="F12" s="64">
        <v>0</v>
      </c>
    </row>
    <row r="13" spans="1:8" x14ac:dyDescent="0.2">
      <c r="A13" s="57" t="s">
        <v>41</v>
      </c>
      <c r="B13" s="65">
        <v>0</v>
      </c>
      <c r="C13" s="66">
        <v>0</v>
      </c>
      <c r="D13" s="66">
        <v>0</v>
      </c>
      <c r="E13" s="66">
        <v>0</v>
      </c>
      <c r="F13" s="67">
        <v>0</v>
      </c>
    </row>
    <row r="14" spans="1:8" x14ac:dyDescent="0.2">
      <c r="A14" s="242" t="s">
        <v>42</v>
      </c>
      <c r="B14" s="243"/>
      <c r="C14" s="243"/>
      <c r="D14" s="243"/>
      <c r="E14" s="243"/>
      <c r="F14" s="243"/>
    </row>
    <row r="15" spans="1:8" x14ac:dyDescent="0.2">
      <c r="A15" s="68" t="s">
        <v>330</v>
      </c>
      <c r="B15" s="55">
        <v>39.401827999999995</v>
      </c>
      <c r="C15" s="56">
        <v>40.078738000000001</v>
      </c>
      <c r="D15" s="56">
        <v>43.029720000000005</v>
      </c>
      <c r="E15" s="56">
        <v>33.965530000000001</v>
      </c>
      <c r="F15" s="56">
        <v>35.968470000000003</v>
      </c>
    </row>
    <row r="16" spans="1:8" x14ac:dyDescent="0.2">
      <c r="A16" s="68" t="s">
        <v>331</v>
      </c>
      <c r="B16" s="69">
        <v>31.968589999999999</v>
      </c>
      <c r="C16" s="70">
        <v>35.254049999999999</v>
      </c>
      <c r="D16" s="70">
        <v>41.858280000000001</v>
      </c>
      <c r="E16" s="70">
        <v>43.534589999999994</v>
      </c>
      <c r="F16" s="61">
        <v>40.409410000000001</v>
      </c>
      <c r="G16" s="91"/>
    </row>
    <row r="17" spans="1:8" x14ac:dyDescent="0.2">
      <c r="A17" s="29" t="s">
        <v>332</v>
      </c>
      <c r="B17" s="69">
        <v>0.1</v>
      </c>
      <c r="C17" s="70">
        <v>2.78</v>
      </c>
      <c r="D17" s="70">
        <v>3.49</v>
      </c>
      <c r="E17" s="70">
        <v>3.48</v>
      </c>
      <c r="F17" s="70">
        <v>5.74</v>
      </c>
      <c r="G17" s="91"/>
    </row>
    <row r="18" spans="1:8" x14ac:dyDescent="0.2">
      <c r="A18" s="29" t="s">
        <v>333</v>
      </c>
      <c r="B18" s="69">
        <v>1.0900000000000001</v>
      </c>
      <c r="C18" s="70">
        <v>1.38</v>
      </c>
      <c r="D18" s="70">
        <v>2.87</v>
      </c>
      <c r="E18" s="70">
        <v>1.28</v>
      </c>
      <c r="F18" s="70">
        <v>1.53</v>
      </c>
    </row>
    <row r="19" spans="1:8" x14ac:dyDescent="0.2">
      <c r="A19" s="306"/>
      <c r="B19" s="330"/>
      <c r="C19" s="306"/>
      <c r="D19" s="306"/>
      <c r="E19" s="306"/>
      <c r="F19" s="306"/>
    </row>
    <row r="20" spans="1:8" ht="13.5" x14ac:dyDescent="0.2">
      <c r="A20" s="244" t="s">
        <v>43</v>
      </c>
      <c r="B20" s="245"/>
      <c r="C20" s="245"/>
      <c r="D20" s="245"/>
      <c r="E20" s="245"/>
      <c r="F20" s="246"/>
    </row>
    <row r="21" spans="1:8" x14ac:dyDescent="0.2">
      <c r="A21" s="71" t="s">
        <v>44</v>
      </c>
      <c r="B21" s="89">
        <v>16571.919999999998</v>
      </c>
      <c r="C21" s="90">
        <v>23292.61</v>
      </c>
      <c r="D21" s="90">
        <v>40781.5</v>
      </c>
      <c r="E21" s="90">
        <v>17749.86</v>
      </c>
      <c r="F21" s="146">
        <v>22621.41</v>
      </c>
      <c r="H21" s="340"/>
    </row>
    <row r="22" spans="1:8" ht="12.75" customHeight="1" x14ac:dyDescent="0.2">
      <c r="A22" s="71" t="s">
        <v>353</v>
      </c>
      <c r="B22" s="150">
        <v>5032973.97</v>
      </c>
      <c r="C22" s="90">
        <v>5003029.91</v>
      </c>
      <c r="D22" s="90" t="s">
        <v>16</v>
      </c>
      <c r="E22" s="90">
        <v>0</v>
      </c>
      <c r="F22" s="146">
        <v>0</v>
      </c>
    </row>
    <row r="23" spans="1:8" ht="26.25" customHeight="1" x14ac:dyDescent="0.2">
      <c r="A23" s="71" t="s">
        <v>45</v>
      </c>
      <c r="B23" s="89">
        <v>26712.89</v>
      </c>
      <c r="C23" s="146">
        <v>38289.839999999997</v>
      </c>
      <c r="D23" s="90">
        <v>239746.6</v>
      </c>
      <c r="E23" s="90">
        <v>51162.69</v>
      </c>
      <c r="F23" s="146">
        <v>87985.85</v>
      </c>
      <c r="H23" s="340"/>
    </row>
    <row r="24" spans="1:8" ht="29.25" customHeight="1" x14ac:dyDescent="0.2">
      <c r="A24" s="72" t="s">
        <v>354</v>
      </c>
      <c r="B24" s="147">
        <v>82108.2</v>
      </c>
      <c r="C24" s="67">
        <v>73642.98</v>
      </c>
      <c r="D24" s="67" t="s">
        <v>16</v>
      </c>
      <c r="E24" s="67" t="s">
        <v>16</v>
      </c>
      <c r="F24" s="148" t="s">
        <v>16</v>
      </c>
    </row>
    <row r="25" spans="1:8" x14ac:dyDescent="0.2">
      <c r="A25" s="363" t="s">
        <v>46</v>
      </c>
      <c r="B25" s="363"/>
      <c r="C25" s="363"/>
      <c r="D25" s="363"/>
      <c r="E25" s="363"/>
      <c r="F25" s="363"/>
    </row>
    <row r="26" spans="1:8" x14ac:dyDescent="0.2">
      <c r="A26" s="349" t="s">
        <v>102</v>
      </c>
      <c r="B26" s="349"/>
      <c r="C26" s="349"/>
      <c r="D26" s="349"/>
      <c r="E26" s="349"/>
      <c r="F26" s="349"/>
    </row>
    <row r="27" spans="1:8" ht="27.75" customHeight="1" x14ac:dyDescent="0.2">
      <c r="A27" s="363" t="s">
        <v>352</v>
      </c>
      <c r="B27" s="363"/>
      <c r="C27" s="363"/>
      <c r="D27" s="363"/>
      <c r="E27" s="363"/>
      <c r="F27" s="363"/>
    </row>
    <row r="28" spans="1:8" ht="13.5" x14ac:dyDescent="0.2">
      <c r="A28" s="268" t="s">
        <v>355</v>
      </c>
      <c r="B28" s="282"/>
      <c r="C28" s="282"/>
      <c r="D28" s="282"/>
      <c r="E28" s="282"/>
      <c r="F28" s="282"/>
    </row>
  </sheetData>
  <mergeCells count="3">
    <mergeCell ref="A27:F27"/>
    <mergeCell ref="A25:F25"/>
    <mergeCell ref="A26:F26"/>
  </mergeCells>
  <pageMargins left="0.70866141732283472" right="0.70866141732283472" top="0.74803149606299213" bottom="0.74803149606299213" header="0.31496062992125984" footer="0.31496062992125984"/>
  <pageSetup paperSize="9" scale="81" orientation="landscape" r:id="rId1"/>
  <headerFooter>
    <oddHeader>&amp;L&amp;G</oddHeader>
    <oddFooter>&amp;R&amp;8&amp;P of &amp;N</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H329"/>
  <sheetViews>
    <sheetView view="pageBreakPreview" zoomScaleNormal="85" zoomScaleSheetLayoutView="100" workbookViewId="0">
      <selection sqref="A1:XFD1"/>
    </sheetView>
  </sheetViews>
  <sheetFormatPr defaultColWidth="9" defaultRowHeight="12.75" x14ac:dyDescent="0.2"/>
  <cols>
    <col min="1" max="1" width="69.5" style="151" bestFit="1" customWidth="1"/>
    <col min="2" max="2" width="15.125" style="151" customWidth="1"/>
    <col min="3" max="4" width="11.75" style="151" customWidth="1"/>
    <col min="5" max="5" width="10.375" style="151" customWidth="1"/>
    <col min="6" max="6" width="11.25" style="151" customWidth="1"/>
    <col min="7" max="16384" width="9" style="151"/>
  </cols>
  <sheetData>
    <row r="1" spans="1:8" x14ac:dyDescent="0.2">
      <c r="A1" s="46" t="s">
        <v>338</v>
      </c>
      <c r="B1" s="46"/>
      <c r="C1" s="46"/>
      <c r="D1" s="46"/>
      <c r="E1" s="46"/>
      <c r="F1" s="46"/>
      <c r="G1" s="155"/>
    </row>
    <row r="2" spans="1:8" s="155" customFormat="1" x14ac:dyDescent="0.2">
      <c r="A2" s="364"/>
      <c r="B2" s="364"/>
      <c r="C2" s="364"/>
      <c r="D2" s="364"/>
      <c r="E2" s="364"/>
      <c r="F2" s="364"/>
    </row>
    <row r="3" spans="1:8" x14ac:dyDescent="0.2">
      <c r="A3" s="248" t="s">
        <v>336</v>
      </c>
      <c r="B3" s="247">
        <v>2017</v>
      </c>
      <c r="C3" s="247">
        <v>2016</v>
      </c>
      <c r="D3" s="247">
        <v>2015</v>
      </c>
      <c r="E3" s="247">
        <v>2014</v>
      </c>
      <c r="F3" s="247">
        <v>2013</v>
      </c>
      <c r="G3" s="175"/>
      <c r="H3" s="175"/>
    </row>
    <row r="4" spans="1:8" x14ac:dyDescent="0.2">
      <c r="A4" s="153" t="s">
        <v>198</v>
      </c>
      <c r="B4" s="153"/>
      <c r="C4" s="152"/>
      <c r="D4" s="152"/>
      <c r="E4" s="152"/>
      <c r="F4" s="152"/>
      <c r="G4" s="175"/>
      <c r="H4" s="175"/>
    </row>
    <row r="5" spans="1:8" x14ac:dyDescent="0.2">
      <c r="A5" s="306" t="s">
        <v>192</v>
      </c>
      <c r="B5" s="261">
        <v>67095</v>
      </c>
      <c r="C5" s="262">
        <v>82869</v>
      </c>
      <c r="D5" s="262">
        <v>99908</v>
      </c>
      <c r="E5" s="262">
        <v>101074</v>
      </c>
      <c r="F5" s="262">
        <v>85763</v>
      </c>
      <c r="G5" s="175"/>
      <c r="H5" s="175"/>
    </row>
    <row r="6" spans="1:8" x14ac:dyDescent="0.2">
      <c r="A6" s="306" t="s">
        <v>193</v>
      </c>
      <c r="B6" s="261">
        <v>31018</v>
      </c>
      <c r="C6" s="262">
        <v>32559</v>
      </c>
      <c r="D6" s="262">
        <v>41451</v>
      </c>
      <c r="E6" s="262">
        <v>51320</v>
      </c>
      <c r="F6" s="262">
        <v>57818</v>
      </c>
      <c r="G6" s="175"/>
      <c r="H6" s="175"/>
    </row>
    <row r="7" spans="1:8" x14ac:dyDescent="0.2">
      <c r="A7" s="154" t="s">
        <v>199</v>
      </c>
      <c r="B7" s="331"/>
      <c r="C7" s="331"/>
      <c r="D7" s="331"/>
      <c r="E7" s="331"/>
      <c r="F7" s="331"/>
      <c r="G7" s="175"/>
      <c r="H7" s="175"/>
    </row>
    <row r="8" spans="1:8" x14ac:dyDescent="0.2">
      <c r="A8" s="306" t="s">
        <v>208</v>
      </c>
      <c r="B8" s="332">
        <v>13</v>
      </c>
      <c r="C8" s="263">
        <v>14</v>
      </c>
      <c r="D8" s="263">
        <v>16</v>
      </c>
      <c r="E8" s="263">
        <v>16</v>
      </c>
      <c r="F8" s="263" t="s">
        <v>16</v>
      </c>
      <c r="G8" s="175"/>
      <c r="H8" s="175"/>
    </row>
    <row r="9" spans="1:8" x14ac:dyDescent="0.2">
      <c r="A9" s="306" t="s">
        <v>209</v>
      </c>
      <c r="B9" s="332">
        <v>68</v>
      </c>
      <c r="C9" s="263">
        <v>67</v>
      </c>
      <c r="D9" s="263">
        <v>65</v>
      </c>
      <c r="E9" s="263">
        <v>65</v>
      </c>
      <c r="F9" s="263" t="s">
        <v>16</v>
      </c>
      <c r="G9" s="175"/>
      <c r="H9" s="175"/>
    </row>
    <row r="10" spans="1:8" x14ac:dyDescent="0.2">
      <c r="A10" s="306" t="s">
        <v>210</v>
      </c>
      <c r="B10" s="332">
        <v>19</v>
      </c>
      <c r="C10" s="263">
        <v>18</v>
      </c>
      <c r="D10" s="263">
        <v>19</v>
      </c>
      <c r="E10" s="263">
        <v>19</v>
      </c>
      <c r="F10" s="263" t="s">
        <v>16</v>
      </c>
      <c r="G10" s="175"/>
      <c r="H10" s="175"/>
    </row>
    <row r="11" spans="1:8" x14ac:dyDescent="0.2">
      <c r="A11" s="306" t="s">
        <v>194</v>
      </c>
      <c r="B11" s="332">
        <v>26</v>
      </c>
      <c r="C11" s="263">
        <v>25</v>
      </c>
      <c r="D11" s="263">
        <v>25</v>
      </c>
      <c r="E11" s="263">
        <v>25</v>
      </c>
      <c r="F11" s="263">
        <v>24</v>
      </c>
      <c r="G11" s="175"/>
      <c r="H11" s="175"/>
    </row>
    <row r="12" spans="1:8" x14ac:dyDescent="0.2">
      <c r="A12" s="306" t="s">
        <v>195</v>
      </c>
      <c r="B12" s="332">
        <v>19</v>
      </c>
      <c r="C12" s="263">
        <v>18</v>
      </c>
      <c r="D12" s="263">
        <v>18</v>
      </c>
      <c r="E12" s="263">
        <v>18</v>
      </c>
      <c r="F12" s="263">
        <v>16</v>
      </c>
      <c r="G12" s="175"/>
      <c r="H12" s="175"/>
    </row>
    <row r="13" spans="1:8" x14ac:dyDescent="0.2">
      <c r="A13" s="154" t="s">
        <v>197</v>
      </c>
      <c r="B13" s="158"/>
      <c r="C13" s="158"/>
      <c r="D13" s="158"/>
      <c r="E13" s="158"/>
      <c r="F13" s="158"/>
      <c r="G13" s="156"/>
      <c r="H13" s="156"/>
    </row>
    <row r="14" spans="1:8" x14ac:dyDescent="0.2">
      <c r="A14" s="306" t="s">
        <v>196</v>
      </c>
      <c r="B14" s="333">
        <v>2.2999999999999998</v>
      </c>
      <c r="C14" s="267">
        <v>2.2000000000000002</v>
      </c>
      <c r="D14" s="267">
        <v>1.9</v>
      </c>
      <c r="E14" s="267">
        <v>2</v>
      </c>
      <c r="F14" s="267">
        <v>2.4</v>
      </c>
      <c r="G14" s="156"/>
      <c r="H14" s="156"/>
    </row>
    <row r="15" spans="1:8" x14ac:dyDescent="0.2">
      <c r="A15" s="306" t="s">
        <v>211</v>
      </c>
      <c r="B15" s="333">
        <v>0.7</v>
      </c>
      <c r="C15" s="267">
        <v>7.1</v>
      </c>
      <c r="D15" s="267">
        <v>3.5</v>
      </c>
      <c r="E15" s="267">
        <v>4.0999999999999996</v>
      </c>
      <c r="F15" s="267">
        <v>0.6</v>
      </c>
      <c r="G15" s="157"/>
      <c r="H15" s="157"/>
    </row>
    <row r="16" spans="1:8" x14ac:dyDescent="0.2">
      <c r="A16" s="306" t="s">
        <v>212</v>
      </c>
      <c r="B16" s="333">
        <v>1.4</v>
      </c>
      <c r="C16" s="267">
        <v>1.8</v>
      </c>
      <c r="D16" s="267">
        <v>1.4</v>
      </c>
      <c r="E16" s="267">
        <v>1.5</v>
      </c>
      <c r="F16" s="267">
        <v>1.4</v>
      </c>
      <c r="G16" s="175"/>
      <c r="H16" s="175"/>
    </row>
    <row r="17" spans="1:8" x14ac:dyDescent="0.2">
      <c r="A17" s="306" t="s">
        <v>213</v>
      </c>
      <c r="B17" s="334">
        <v>4</v>
      </c>
      <c r="C17" s="267">
        <v>3.5</v>
      </c>
      <c r="D17" s="267">
        <v>4.2</v>
      </c>
      <c r="E17" s="267">
        <v>2.7</v>
      </c>
      <c r="F17" s="267">
        <v>2.4</v>
      </c>
      <c r="G17" s="175"/>
      <c r="H17" s="175"/>
    </row>
    <row r="18" spans="1:8" x14ac:dyDescent="0.2">
      <c r="A18" s="306" t="s">
        <v>200</v>
      </c>
      <c r="B18" s="333">
        <v>66</v>
      </c>
      <c r="C18" s="267">
        <v>62</v>
      </c>
      <c r="D18" s="267">
        <v>60</v>
      </c>
      <c r="E18" s="267">
        <v>64</v>
      </c>
      <c r="F18" s="267">
        <v>62</v>
      </c>
      <c r="G18" s="175"/>
      <c r="H18" s="175"/>
    </row>
    <row r="19" spans="1:8" x14ac:dyDescent="0.2">
      <c r="A19" s="335"/>
      <c r="B19" s="335"/>
      <c r="C19" s="163"/>
      <c r="D19" s="163"/>
      <c r="E19" s="163"/>
      <c r="F19" s="163"/>
      <c r="G19" s="175"/>
      <c r="H19" s="175"/>
    </row>
    <row r="20" spans="1:8" x14ac:dyDescent="0.2">
      <c r="A20" s="282"/>
      <c r="B20" s="282"/>
      <c r="C20" s="306"/>
      <c r="D20" s="306"/>
      <c r="E20" s="306"/>
      <c r="F20" s="306"/>
      <c r="G20" s="175"/>
      <c r="H20" s="249"/>
    </row>
    <row r="21" spans="1:8" x14ac:dyDescent="0.2">
      <c r="A21" s="365" t="s">
        <v>191</v>
      </c>
      <c r="B21" s="365"/>
      <c r="C21" s="365"/>
      <c r="D21" s="365"/>
      <c r="E21" s="365"/>
      <c r="F21" s="365"/>
      <c r="G21" s="175"/>
      <c r="H21" s="249"/>
    </row>
    <row r="22" spans="1:8" x14ac:dyDescent="0.2">
      <c r="A22" s="161"/>
      <c r="B22" s="162">
        <v>2017</v>
      </c>
      <c r="C22" s="162">
        <v>2016</v>
      </c>
      <c r="D22" s="162">
        <v>2015</v>
      </c>
      <c r="E22" s="162">
        <v>2014</v>
      </c>
      <c r="F22" s="162">
        <v>2013</v>
      </c>
      <c r="G22" s="175"/>
      <c r="H22" s="249"/>
    </row>
    <row r="23" spans="1:8" x14ac:dyDescent="0.2">
      <c r="A23" s="306" t="s">
        <v>214</v>
      </c>
      <c r="B23" s="159">
        <v>88</v>
      </c>
      <c r="C23" s="264">
        <v>84</v>
      </c>
      <c r="D23" s="264">
        <v>124.1</v>
      </c>
      <c r="E23" s="264">
        <v>135.80000000000001</v>
      </c>
      <c r="F23" s="264">
        <v>127.5</v>
      </c>
      <c r="G23" s="175"/>
      <c r="H23" s="249"/>
    </row>
    <row r="24" spans="1:8" x14ac:dyDescent="0.2">
      <c r="A24" s="306" t="s">
        <v>201</v>
      </c>
      <c r="B24" s="256">
        <v>1.7</v>
      </c>
      <c r="C24" s="265">
        <v>3</v>
      </c>
      <c r="D24" s="265">
        <v>2.2000000000000002</v>
      </c>
      <c r="E24" s="265">
        <v>2.8</v>
      </c>
      <c r="F24" s="265">
        <v>1</v>
      </c>
      <c r="G24" s="175"/>
      <c r="H24" s="249"/>
    </row>
    <row r="25" spans="1:8" x14ac:dyDescent="0.2">
      <c r="A25" s="306" t="s">
        <v>202</v>
      </c>
      <c r="B25" s="159">
        <v>64291</v>
      </c>
      <c r="C25" s="264">
        <v>58257</v>
      </c>
      <c r="D25" s="264">
        <v>48111</v>
      </c>
      <c r="E25" s="266">
        <v>40217</v>
      </c>
      <c r="F25" s="264">
        <v>38681</v>
      </c>
      <c r="G25" s="175"/>
      <c r="H25" s="249"/>
    </row>
    <row r="26" spans="1:8" x14ac:dyDescent="0.2">
      <c r="A26" s="306" t="s">
        <v>203</v>
      </c>
      <c r="B26" s="159">
        <v>120812</v>
      </c>
      <c r="C26" s="264">
        <v>96873</v>
      </c>
      <c r="D26" s="264">
        <v>76543</v>
      </c>
      <c r="E26" s="264">
        <v>64927</v>
      </c>
      <c r="F26" s="264">
        <v>47070</v>
      </c>
      <c r="G26" s="175"/>
      <c r="H26" s="249"/>
    </row>
    <row r="27" spans="1:8" x14ac:dyDescent="0.2">
      <c r="A27" s="306" t="s">
        <v>204</v>
      </c>
      <c r="B27" s="256">
        <v>9</v>
      </c>
      <c r="C27" s="265">
        <v>8.8000000000000007</v>
      </c>
      <c r="D27" s="265">
        <v>10</v>
      </c>
      <c r="E27" s="265">
        <v>12.3</v>
      </c>
      <c r="F27" s="265">
        <v>16.100000000000001</v>
      </c>
      <c r="G27" s="175"/>
      <c r="H27" s="249"/>
    </row>
    <row r="28" spans="1:8" x14ac:dyDescent="0.2">
      <c r="A28" s="306" t="s">
        <v>205</v>
      </c>
      <c r="B28" s="256">
        <v>2.1</v>
      </c>
      <c r="C28" s="265">
        <v>2</v>
      </c>
      <c r="D28" s="265">
        <v>1.5</v>
      </c>
      <c r="E28" s="265">
        <v>1.8</v>
      </c>
      <c r="F28" s="265">
        <v>1.6</v>
      </c>
      <c r="G28" s="175"/>
      <c r="H28" s="175"/>
    </row>
    <row r="29" spans="1:8" x14ac:dyDescent="0.2">
      <c r="A29" s="306" t="s">
        <v>206</v>
      </c>
      <c r="B29" s="160">
        <v>23</v>
      </c>
      <c r="C29" s="267">
        <v>23</v>
      </c>
      <c r="D29" s="267">
        <v>15</v>
      </c>
      <c r="E29" s="267">
        <v>15</v>
      </c>
      <c r="F29" s="267">
        <v>10</v>
      </c>
      <c r="G29" s="175"/>
      <c r="H29" s="175"/>
    </row>
    <row r="30" spans="1:8" x14ac:dyDescent="0.2">
      <c r="A30" s="306" t="s">
        <v>207</v>
      </c>
      <c r="B30" s="256">
        <v>2.6</v>
      </c>
      <c r="C30" s="265">
        <v>2.9</v>
      </c>
      <c r="D30" s="265">
        <v>3.8</v>
      </c>
      <c r="E30" s="265">
        <v>3.1</v>
      </c>
      <c r="F30" s="265">
        <v>3</v>
      </c>
      <c r="G30" s="175"/>
      <c r="H30" s="175"/>
    </row>
    <row r="31" spans="1:8" x14ac:dyDescent="0.2">
      <c r="A31" s="335"/>
      <c r="B31" s="335"/>
      <c r="C31" s="163"/>
      <c r="D31" s="163"/>
      <c r="E31" s="163"/>
      <c r="F31" s="163"/>
      <c r="G31" s="175"/>
      <c r="H31" s="175"/>
    </row>
    <row r="229" spans="8:8" x14ac:dyDescent="0.2">
      <c r="H229" s="176"/>
    </row>
    <row r="230" spans="8:8" x14ac:dyDescent="0.2">
      <c r="H230" s="176"/>
    </row>
    <row r="231" spans="8:8" x14ac:dyDescent="0.2">
      <c r="H231" s="176"/>
    </row>
    <row r="240" spans="8:8" x14ac:dyDescent="0.2">
      <c r="H240" s="177"/>
    </row>
    <row r="258" spans="8:8" x14ac:dyDescent="0.2">
      <c r="H258" s="176"/>
    </row>
    <row r="297" ht="29.25" customHeight="1" x14ac:dyDescent="0.2"/>
    <row r="329" ht="27.75" customHeight="1" x14ac:dyDescent="0.2"/>
  </sheetData>
  <mergeCells count="2">
    <mergeCell ref="A2:F2"/>
    <mergeCell ref="A21:F21"/>
  </mergeCells>
  <pageMargins left="0.70866141732283472" right="0.70866141732283472" top="0.74803149606299213" bottom="0.74803149606299213" header="0.31496062992125984" footer="0.31496062992125984"/>
  <pageSetup paperSize="9" scale="81" orientation="landscape" r:id="rId1"/>
  <headerFooter>
    <oddHeader>&amp;L&amp;G</oddHeader>
    <oddFooter>&amp;R&amp;8&amp;P of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10</vt:i4>
      </vt:variant>
    </vt:vector>
  </HeadingPairs>
  <TitlesOfParts>
    <vt:vector size="22" baseType="lpstr">
      <vt:lpstr>Policies &amp; Governance</vt:lpstr>
      <vt:lpstr>Reports</vt:lpstr>
      <vt:lpstr>Production</vt:lpstr>
      <vt:lpstr>Water</vt:lpstr>
      <vt:lpstr>Safety</vt:lpstr>
      <vt:lpstr>Health</vt:lpstr>
      <vt:lpstr>GHG and Energy</vt:lpstr>
      <vt:lpstr>Other environment metrics</vt:lpstr>
      <vt:lpstr>HR and Social</vt:lpstr>
      <vt:lpstr>Definitions</vt:lpstr>
      <vt:lpstr>Contact</vt:lpstr>
      <vt:lpstr>Version Control</vt:lpstr>
      <vt:lpstr>Health!Print_Area</vt:lpstr>
      <vt:lpstr>'HR and Social'!Print_Area</vt:lpstr>
      <vt:lpstr>'Other environment metrics'!Print_Area</vt:lpstr>
      <vt:lpstr>'Policies &amp; Governance'!Print_Area</vt:lpstr>
      <vt:lpstr>Production!Print_Area</vt:lpstr>
      <vt:lpstr>Reports!Print_Area</vt:lpstr>
      <vt:lpstr>'GHG and Energy'!Print_Titles</vt:lpstr>
      <vt:lpstr>Health!Print_Titles</vt:lpstr>
      <vt:lpstr>Reports!Print_Titles</vt:lpstr>
      <vt:lpstr>Safety!Print_Titles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2018-11-07T09:31:20Z</dcterms:modified>
</cp:coreProperties>
</file>