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GBLDN001\pub$\Working documents\AAplc Results\2015\FY 2015\Factbook 2015\"/>
    </mc:Choice>
  </mc:AlternateContent>
  <bookViews>
    <workbookView xWindow="0" yWindow="0" windowWidth="19200" windowHeight="6555" tabRatio="782"/>
  </bookViews>
  <sheets>
    <sheet name="Cover" sheetId="21" r:id="rId1"/>
    <sheet name="Contents" sheetId="19" r:id="rId2"/>
    <sheet name="Financial performance" sheetId="1" r:id="rId3"/>
    <sheet name="Income statement" sheetId="8" r:id="rId4"/>
    <sheet name="Balance sheet" sheetId="9" r:id="rId5"/>
    <sheet name="Cash flow statement" sheetId="10" r:id="rId6"/>
    <sheet name="Employee numbers" sheetId="3" r:id="rId7"/>
    <sheet name="Key financial data" sheetId="11" r:id="rId8"/>
    <sheet name="Platinum" sheetId="20" r:id="rId9"/>
    <sheet name="De Beers" sheetId="17" r:id="rId10"/>
    <sheet name="Copper" sheetId="13" r:id="rId11"/>
    <sheet name="Nickel" sheetId="14" r:id="rId12"/>
    <sheet name="Niobium &amp; Phosphates" sheetId="15" r:id="rId13"/>
    <sheet name="Iron Ore &amp; Manganese" sheetId="7" r:id="rId14"/>
    <sheet name="Coal" sheetId="12" r:id="rId15"/>
    <sheet name="Other  financial information" sheetId="22" r:id="rId16"/>
    <sheet name="Accounting treatment" sheetId="25" r:id="rId17"/>
    <sheet name="Group structure" sheetId="24" r:id="rId18"/>
  </sheets>
  <definedNames>
    <definedName name="_xlnm.Print_Area" localSheetId="16">'Accounting treatment'!$A$1:$G$152</definedName>
    <definedName name="_xlnm.Print_Area" localSheetId="4">'Balance sheet'!$A$1:$F$49</definedName>
    <definedName name="_xlnm.Print_Area" localSheetId="5">'Cash flow statement'!$A$1:$F$63</definedName>
    <definedName name="_xlnm.Print_Area" localSheetId="14">Coal!$A$1:$K$99</definedName>
    <definedName name="_xlnm.Print_Area" localSheetId="1">Contents!$A$1:$L$60</definedName>
    <definedName name="_xlnm.Print_Area" localSheetId="0">Cover!$A$1:$L$42</definedName>
    <definedName name="_xlnm.Print_Area" localSheetId="6">'Employee numbers'!$A$1:$M$18</definedName>
    <definedName name="_xlnm.Print_Area" localSheetId="2">'Financial performance'!$A$1:$L$37</definedName>
    <definedName name="_xlnm.Print_Area" localSheetId="17">'Group structure'!$A$1:$I$34</definedName>
    <definedName name="_xlnm.Print_Area" localSheetId="3">'Income statement'!$A$1:$H$65</definedName>
    <definedName name="_xlnm.Print_Area" localSheetId="13">'Iron Ore &amp; Manganese'!$A$1:$K$69</definedName>
    <definedName name="_xlnm.Print_Area" localSheetId="11">Nickel!$A$1:$K$78</definedName>
    <definedName name="_xlnm.Print_Area" localSheetId="15">'Other  financial information'!$A$1:$L$48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2" i="8" l="1"/>
  <c r="D61" i="8"/>
  <c r="D59" i="8"/>
  <c r="D58" i="8"/>
  <c r="D57" i="8"/>
  <c r="D56" i="8"/>
  <c r="D55" i="8"/>
  <c r="D54" i="8"/>
  <c r="D53" i="8"/>
  <c r="D52" i="8"/>
  <c r="D51" i="8"/>
  <c r="D50" i="8"/>
  <c r="D49" i="8"/>
  <c r="D48" i="8"/>
  <c r="D47" i="8"/>
  <c r="H41" i="8"/>
  <c r="D41" i="8"/>
  <c r="H40" i="8"/>
  <c r="D40" i="8"/>
  <c r="H38" i="8"/>
  <c r="D38" i="8"/>
  <c r="H37" i="8"/>
  <c r="D37" i="8"/>
  <c r="H36" i="8"/>
  <c r="D36" i="8"/>
  <c r="H35" i="8"/>
  <c r="D35" i="8"/>
  <c r="H34" i="8"/>
  <c r="D34" i="8"/>
  <c r="H33" i="8"/>
  <c r="D33" i="8"/>
  <c r="H32" i="8"/>
  <c r="D32" i="8"/>
  <c r="H31" i="8"/>
  <c r="D31" i="8"/>
  <c r="H30" i="8"/>
  <c r="D30" i="8"/>
  <c r="H29" i="8"/>
  <c r="D29" i="8"/>
  <c r="H28" i="8"/>
  <c r="D28" i="8"/>
  <c r="H27" i="8"/>
  <c r="D27" i="8"/>
  <c r="H26" i="8"/>
  <c r="D26" i="8"/>
  <c r="J32" i="13" l="1"/>
  <c r="K32" i="13"/>
  <c r="I32" i="13"/>
  <c r="K38" i="20" l="1"/>
  <c r="J38" i="20"/>
  <c r="I38" i="20"/>
  <c r="H38" i="20"/>
  <c r="G38" i="20"/>
  <c r="K16" i="3" l="1"/>
  <c r="J16" i="3"/>
  <c r="G28" i="20" l="1"/>
  <c r="H30" i="20"/>
  <c r="I30" i="20"/>
  <c r="I42" i="20" s="1"/>
  <c r="J30" i="20"/>
  <c r="J42" i="20" s="1"/>
  <c r="K30" i="20"/>
  <c r="K42" i="20" s="1"/>
  <c r="G42" i="20"/>
  <c r="H42" i="20" l="1"/>
  <c r="F11" i="10"/>
  <c r="I13" i="3" l="1"/>
  <c r="I16" i="3" s="1"/>
  <c r="H16" i="3"/>
  <c r="G10" i="3"/>
  <c r="F54" i="10" l="1"/>
  <c r="F41" i="10"/>
  <c r="F26" i="10"/>
  <c r="F55" i="10" s="1"/>
  <c r="F58" i="10" s="1"/>
  <c r="F60" i="10" s="1"/>
  <c r="E54" i="10"/>
  <c r="E41" i="10"/>
  <c r="E11" i="10"/>
  <c r="E22" i="10" s="1"/>
  <c r="E26" i="10" s="1"/>
  <c r="E55" i="10" s="1"/>
  <c r="E58" i="10" s="1"/>
  <c r="E60" i="10" s="1"/>
  <c r="B54" i="10"/>
  <c r="C54" i="10"/>
  <c r="B41" i="10"/>
  <c r="C41" i="10"/>
  <c r="B11" i="10"/>
  <c r="B22" i="10" s="1"/>
  <c r="B26" i="10" s="1"/>
  <c r="C11" i="10"/>
  <c r="C22" i="10" s="1"/>
  <c r="C26" i="10" s="1"/>
  <c r="D54" i="10"/>
  <c r="D41" i="10"/>
  <c r="D11" i="10"/>
  <c r="D22" i="10" s="1"/>
  <c r="D26" i="10" s="1"/>
  <c r="B46" i="9"/>
  <c r="C46" i="9"/>
  <c r="E46" i="9"/>
  <c r="F46" i="9"/>
  <c r="D46" i="9"/>
  <c r="B45" i="9"/>
  <c r="C45" i="9"/>
  <c r="E45" i="9"/>
  <c r="F45" i="9"/>
  <c r="D45" i="9"/>
  <c r="B43" i="9"/>
  <c r="C43" i="9"/>
  <c r="F43" i="9"/>
  <c r="E43" i="9"/>
  <c r="D43" i="9"/>
  <c r="B34" i="9"/>
  <c r="C34" i="9"/>
  <c r="E34" i="9"/>
  <c r="F34" i="9"/>
  <c r="D34" i="9"/>
  <c r="B26" i="9"/>
  <c r="C26" i="9"/>
  <c r="E26" i="9"/>
  <c r="F26" i="9"/>
  <c r="B24" i="9"/>
  <c r="C24" i="9"/>
  <c r="E24" i="9"/>
  <c r="F24" i="9"/>
  <c r="D24" i="9"/>
  <c r="B16" i="9"/>
  <c r="C16" i="9"/>
  <c r="E16" i="9"/>
  <c r="F16" i="9"/>
  <c r="D16" i="9"/>
  <c r="D26" i="9" s="1"/>
  <c r="D55" i="10" l="1"/>
  <c r="D58" i="10" s="1"/>
  <c r="D60" i="10" s="1"/>
  <c r="C55" i="10"/>
  <c r="C58" i="10" s="1"/>
  <c r="C60" i="10" s="1"/>
  <c r="B55" i="10"/>
  <c r="B58" i="10" s="1"/>
  <c r="B60" i="10" s="1"/>
  <c r="H21" i="8"/>
  <c r="H20" i="8"/>
  <c r="H18" i="8"/>
  <c r="H17" i="8"/>
  <c r="H16" i="8"/>
  <c r="H15" i="8"/>
  <c r="H14" i="8"/>
  <c r="H13" i="8"/>
  <c r="H12" i="8"/>
  <c r="H11" i="8"/>
  <c r="H10" i="8"/>
  <c r="H9" i="8"/>
  <c r="H8" i="8"/>
  <c r="H7" i="8"/>
  <c r="H6" i="8"/>
  <c r="G87" i="17"/>
  <c r="G80" i="17"/>
  <c r="G73" i="17"/>
  <c r="G64" i="17"/>
  <c r="K87" i="17"/>
  <c r="J87" i="17"/>
  <c r="I87" i="17"/>
  <c r="H87" i="17"/>
  <c r="K80" i="17"/>
  <c r="J80" i="17"/>
  <c r="I80" i="17"/>
  <c r="H80" i="17"/>
  <c r="I73" i="17"/>
  <c r="J73" i="17"/>
  <c r="K73" i="17"/>
  <c r="H73" i="17"/>
  <c r="I64" i="17"/>
  <c r="I89" i="17" s="1"/>
  <c r="J64" i="17"/>
  <c r="J89" i="17" s="1"/>
  <c r="K64" i="17"/>
  <c r="H64" i="17"/>
  <c r="H89" i="17" s="1"/>
  <c r="G27" i="17"/>
  <c r="G41" i="17" s="1"/>
  <c r="I27" i="17"/>
  <c r="I41" i="17" s="1"/>
  <c r="J27" i="17"/>
  <c r="J41" i="17" s="1"/>
  <c r="K27" i="17"/>
  <c r="K41" i="17" s="1"/>
  <c r="H27" i="17"/>
  <c r="H37" i="17" s="1"/>
  <c r="K89" i="17" l="1"/>
  <c r="G89" i="17"/>
  <c r="H41" i="17"/>
  <c r="K37" i="17"/>
  <c r="G37" i="17"/>
  <c r="J37" i="17"/>
  <c r="I37" i="17"/>
  <c r="I14" i="15" l="1"/>
  <c r="J14" i="15"/>
  <c r="K14" i="15"/>
  <c r="H14" i="15"/>
  <c r="K39" i="15"/>
  <c r="J39" i="15"/>
  <c r="I39" i="15"/>
  <c r="H39" i="15"/>
  <c r="K35" i="15"/>
  <c r="I28" i="15"/>
  <c r="J28" i="15"/>
  <c r="J35" i="15" s="1"/>
  <c r="K28" i="15"/>
  <c r="I35" i="15"/>
  <c r="K20" i="15"/>
  <c r="J20" i="15"/>
  <c r="I20" i="15"/>
  <c r="H28" i="15"/>
  <c r="H35" i="15" s="1"/>
  <c r="H20" i="15"/>
  <c r="K72" i="14" l="1"/>
  <c r="K74" i="14" s="1"/>
  <c r="G72" i="14"/>
  <c r="G74" i="14" s="1"/>
  <c r="H72" i="14"/>
  <c r="H74" i="14" s="1"/>
  <c r="I72" i="14"/>
  <c r="I74" i="14" s="1"/>
  <c r="J72" i="14"/>
  <c r="J74" i="14" s="1"/>
  <c r="G81" i="13" l="1"/>
  <c r="G83" i="13" s="1"/>
  <c r="G71" i="13"/>
  <c r="G68" i="13"/>
  <c r="G76" i="13" l="1"/>
  <c r="G84" i="13" s="1"/>
  <c r="K17" i="12"/>
  <c r="J17" i="12"/>
  <c r="K71" i="12" l="1"/>
  <c r="J71" i="12"/>
  <c r="I71" i="12"/>
  <c r="H71" i="12"/>
  <c r="G71" i="12"/>
  <c r="I62" i="7" l="1"/>
  <c r="J62" i="7"/>
  <c r="K62" i="7"/>
  <c r="H62" i="7"/>
  <c r="G62" i="7"/>
  <c r="G36" i="7" l="1"/>
  <c r="G16" i="3" l="1"/>
</calcChain>
</file>

<file path=xl/sharedStrings.xml><?xml version="1.0" encoding="utf-8"?>
<sst xmlns="http://schemas.openxmlformats.org/spreadsheetml/2006/main" count="1373" uniqueCount="578">
  <si>
    <t>Underlying EBIT</t>
  </si>
  <si>
    <t>Underlying earnings</t>
  </si>
  <si>
    <t>US$ million (unless otherwise stated)</t>
  </si>
  <si>
    <t>Platinum</t>
  </si>
  <si>
    <t>De Beers</t>
  </si>
  <si>
    <t>Copper</t>
  </si>
  <si>
    <t>Nickel</t>
  </si>
  <si>
    <t>Niobium and Phosphates</t>
  </si>
  <si>
    <t>Coal</t>
  </si>
  <si>
    <t>Underlying EBITDA</t>
  </si>
  <si>
    <t>Underlying earnings per share (US$)</t>
  </si>
  <si>
    <t>Dividends per share (US cents)</t>
  </si>
  <si>
    <t>(Loss)/profit attributable to equity shareholders</t>
  </si>
  <si>
    <t>Capital expenditure</t>
  </si>
  <si>
    <t>Net debt</t>
  </si>
  <si>
    <t>Attributable ROCE</t>
  </si>
  <si>
    <t>n/a</t>
  </si>
  <si>
    <t>Iron ore</t>
  </si>
  <si>
    <t>Hard coking coal</t>
  </si>
  <si>
    <t>Thermal coal (Australia)</t>
  </si>
  <si>
    <t>Palladium</t>
  </si>
  <si>
    <t>Rhodium</t>
  </si>
  <si>
    <t>Australian dollar</t>
  </si>
  <si>
    <t>South African rand</t>
  </si>
  <si>
    <t>Brazilian real</t>
  </si>
  <si>
    <t>Chilean peso</t>
  </si>
  <si>
    <t>Commodity</t>
  </si>
  <si>
    <t>Currency</t>
  </si>
  <si>
    <t>Change</t>
  </si>
  <si>
    <t>Impact of change on EBIT</t>
  </si>
  <si>
    <t>$10/t</t>
  </si>
  <si>
    <t>10c/lb</t>
  </si>
  <si>
    <t>$100/oz</t>
  </si>
  <si>
    <t>ZAR/USD 0.10</t>
  </si>
  <si>
    <t>USD/AUD 0.01</t>
  </si>
  <si>
    <t>BRL/USD 0.10</t>
  </si>
  <si>
    <t>CLP/USD 10.0</t>
  </si>
  <si>
    <t>Oil</t>
  </si>
  <si>
    <t>$10/bbl</t>
  </si>
  <si>
    <t>FINANCIAL HIGHLIGHTS</t>
  </si>
  <si>
    <t>Operating margin</t>
  </si>
  <si>
    <t>Share of Group underlying EBIT</t>
  </si>
  <si>
    <t>FINANCIAL DATA</t>
  </si>
  <si>
    <t>INCOME STATEMENT</t>
  </si>
  <si>
    <t>BALANCE SHEET</t>
  </si>
  <si>
    <t>CASH FLOW STATEMENT</t>
  </si>
  <si>
    <t>Revenue</t>
  </si>
  <si>
    <t>Of which:</t>
  </si>
  <si>
    <t>Kumba Iron Ore</t>
  </si>
  <si>
    <t>Iron Ore Brazil</t>
  </si>
  <si>
    <t>Projects and corporate</t>
  </si>
  <si>
    <t>Samancor</t>
  </si>
  <si>
    <t>Depreciation and amortisation</t>
  </si>
  <si>
    <t>Operating special items and remeasurements</t>
  </si>
  <si>
    <t>EBIT after operating special items and remeasurements</t>
  </si>
  <si>
    <t>Net interest, tax and non-controlling interests</t>
  </si>
  <si>
    <t>PRODUCTION DATA</t>
  </si>
  <si>
    <t>Lump</t>
  </si>
  <si>
    <t>Fines</t>
  </si>
  <si>
    <t>Total iron ore production for Kumba Iron Ore</t>
  </si>
  <si>
    <t>Pellet feed</t>
  </si>
  <si>
    <t>Manganese ore</t>
  </si>
  <si>
    <t>Income statement measures</t>
  </si>
  <si>
    <t>Group revenue including associates and joint ventures</t>
  </si>
  <si>
    <t>Group revenue (statutory measure)</t>
  </si>
  <si>
    <t>Net finance costs (before special items and remeasurements)</t>
  </si>
  <si>
    <t>(Loss)/profit before tax</t>
  </si>
  <si>
    <t>(Loss)/profit for the financial year</t>
  </si>
  <si>
    <t>Non-controlling interests</t>
  </si>
  <si>
    <t>(Loss)/profit attributable to equity shareholders of the Company</t>
  </si>
  <si>
    <t>Balance sheet measures</t>
  </si>
  <si>
    <t>Net assets</t>
  </si>
  <si>
    <t>Equity attributable to equity shareholders of the Company</t>
  </si>
  <si>
    <t>Cash flow measures</t>
  </si>
  <si>
    <t>Cash flow from operations</t>
  </si>
  <si>
    <t>Metrics and ratios</t>
  </si>
  <si>
    <t>(Loss)/earnings per share (statutory basis) (US$)</t>
  </si>
  <si>
    <t>Ordinary dividend per share (US cents)</t>
  </si>
  <si>
    <t>Ordinary dividend cover (based on underlying earnings per share)</t>
  </si>
  <si>
    <t>Underlying EBIT margin</t>
  </si>
  <si>
    <t>EBIT of associates and joint ventures is the Group’s attributable share of revenue less operating costs before special items and remeasurements of associates and joint ventures.</t>
  </si>
  <si>
    <t>underlying EBIT before depreciation and amortisation.</t>
  </si>
  <si>
    <t>interests.</t>
  </si>
  <si>
    <t>expenditure from non-controlling interests.</t>
  </si>
  <si>
    <t>special items and remeasurements, and including the Group’s attributable share of associates’ and joint ventures’ net finance costs, which in 2011 resulted in a net finance income and therefore the ratio is not</t>
  </si>
  <si>
    <t>applicable.</t>
  </si>
  <si>
    <t>EMPLOYEE NUMBERS</t>
  </si>
  <si>
    <t>tonnes</t>
  </si>
  <si>
    <t>Minas-Rio</t>
  </si>
  <si>
    <t>COAL</t>
  </si>
  <si>
    <t>Associates and joint ventures</t>
  </si>
  <si>
    <t>Australia and Canada</t>
  </si>
  <si>
    <t>South Africa</t>
  </si>
  <si>
    <t>Colombia</t>
  </si>
  <si>
    <t>Total revenue</t>
  </si>
  <si>
    <t>Export thermal</t>
  </si>
  <si>
    <t>Domestic thermal (Eskom)</t>
  </si>
  <si>
    <t>Domestic thermal (other)</t>
  </si>
  <si>
    <t>Metallurgical</t>
  </si>
  <si>
    <t>Goedehoop</t>
  </si>
  <si>
    <t>Greenside</t>
  </si>
  <si>
    <t>Isibonelo</t>
  </si>
  <si>
    <t>Kleinkopje</t>
  </si>
  <si>
    <t>Kriel</t>
  </si>
  <si>
    <t>Landau</t>
  </si>
  <si>
    <t>Mafube</t>
  </si>
  <si>
    <t>New Denmark</t>
  </si>
  <si>
    <t>New Vaal</t>
  </si>
  <si>
    <t>Zibulo</t>
  </si>
  <si>
    <t>Australia</t>
  </si>
  <si>
    <t>Export metallurgical</t>
  </si>
  <si>
    <t>Thermal</t>
  </si>
  <si>
    <t>Canada</t>
  </si>
  <si>
    <t>Capcoal (including Grasstree)</t>
  </si>
  <si>
    <t>Dawson</t>
  </si>
  <si>
    <t>Drayton</t>
  </si>
  <si>
    <t>Grosvenor</t>
  </si>
  <si>
    <t>Jellinbah</t>
  </si>
  <si>
    <t>Moranbah North</t>
  </si>
  <si>
    <t>Total coal production</t>
  </si>
  <si>
    <t>-</t>
  </si>
  <si>
    <t>COPPER</t>
  </si>
  <si>
    <t>Los Bronces</t>
  </si>
  <si>
    <t>Collahuasi</t>
  </si>
  <si>
    <t>Anglo American Sur</t>
  </si>
  <si>
    <t>Los Bronces copper cathode</t>
  </si>
  <si>
    <t>Los Bronces copper in concentrate</t>
  </si>
  <si>
    <t>Los Bronces copper in sulphate</t>
  </si>
  <si>
    <t>Total Los Bronces copper production</t>
  </si>
  <si>
    <t>El Soldado copper cathode</t>
  </si>
  <si>
    <t>El Soldado copper in concentrate</t>
  </si>
  <si>
    <t>Total El Soldado copper production</t>
  </si>
  <si>
    <t>Acid</t>
  </si>
  <si>
    <t>Copper cathode</t>
  </si>
  <si>
    <t>Copper in concentrate</t>
  </si>
  <si>
    <t>Total copper production for Anglo American Sur</t>
  </si>
  <si>
    <t>Total copper production for Collahuasi</t>
  </si>
  <si>
    <t>Anglo American Norte</t>
  </si>
  <si>
    <t>Mantos Blancos copper cathode</t>
  </si>
  <si>
    <t>Mantos Blancos in concentrate</t>
  </si>
  <si>
    <t>Total Mantos Blancos copper production</t>
  </si>
  <si>
    <t>Mantoverde copper cathode</t>
  </si>
  <si>
    <t>Total copper production for Anglo American Norte</t>
  </si>
  <si>
    <t>Total attributable Copper segment copper production</t>
  </si>
  <si>
    <t>NICKEL</t>
  </si>
  <si>
    <t>%</t>
  </si>
  <si>
    <t>Barro Alto</t>
  </si>
  <si>
    <t>Codemin</t>
  </si>
  <si>
    <t>Ore mined</t>
  </si>
  <si>
    <t>Ore grade processed (% Ni)</t>
  </si>
  <si>
    <t>Production</t>
  </si>
  <si>
    <t>Ore processed</t>
  </si>
  <si>
    <t>Total Nickel segment nickel production</t>
  </si>
  <si>
    <t>Total attributable nickel production</t>
  </si>
  <si>
    <t>NIOBIUM AND PHOSPHATES</t>
  </si>
  <si>
    <t>Niobium</t>
  </si>
  <si>
    <t>Phosphates</t>
  </si>
  <si>
    <t>Ore grade processed (%)</t>
  </si>
  <si>
    <t>Concentrate</t>
  </si>
  <si>
    <t>Phosphoric acid</t>
  </si>
  <si>
    <t>Fertiliser</t>
  </si>
  <si>
    <t>DCP</t>
  </si>
  <si>
    <t>DE BEERS</t>
  </si>
  <si>
    <t>DIAMONDS RECOVERED</t>
  </si>
  <si>
    <t>Botswana</t>
  </si>
  <si>
    <t>Carats ('000)</t>
  </si>
  <si>
    <t>Jwaneng</t>
  </si>
  <si>
    <t>Orapa</t>
  </si>
  <si>
    <t>Letlhakane</t>
  </si>
  <si>
    <t>Damtshaa</t>
  </si>
  <si>
    <t>Total</t>
  </si>
  <si>
    <t>Venetia</t>
  </si>
  <si>
    <t>Voorspoed</t>
  </si>
  <si>
    <t>Finsch Mine</t>
  </si>
  <si>
    <t>Namibia</t>
  </si>
  <si>
    <t>Namdeb</t>
  </si>
  <si>
    <t>Debmarine Namibia</t>
  </si>
  <si>
    <t>Victor</t>
  </si>
  <si>
    <t>Total De Beers</t>
  </si>
  <si>
    <t>Total Botswana</t>
  </si>
  <si>
    <t>Total South Africa</t>
  </si>
  <si>
    <t>Total Namibia</t>
  </si>
  <si>
    <t>Total Canada</t>
  </si>
  <si>
    <t>US$ million</t>
  </si>
  <si>
    <t>Before special items and remeasurements</t>
  </si>
  <si>
    <t>Special items and remeasurements</t>
  </si>
  <si>
    <t>Group revenue</t>
  </si>
  <si>
    <t>Operating costs</t>
  </si>
  <si>
    <t>Non-operating special items</t>
  </si>
  <si>
    <t>Income tax expense</t>
  </si>
  <si>
    <t>Attributable to:</t>
  </si>
  <si>
    <t>Equity shareholders of the Company</t>
  </si>
  <si>
    <t>EBIT SENSITIVITIES (FY 2015)</t>
  </si>
  <si>
    <t>FINANCIAL PERFORMANCE</t>
  </si>
  <si>
    <t xml:space="preserve">       Investment income</t>
  </si>
  <si>
    <t xml:space="preserve">       Interest expense</t>
  </si>
  <si>
    <t xml:space="preserve">       Other financing gains</t>
  </si>
  <si>
    <t>Net finance income/(costs)</t>
  </si>
  <si>
    <t>Operating profit/(loss)</t>
  </si>
  <si>
    <t>Share of net income/(loss) from associates and joint ventures</t>
  </si>
  <si>
    <t>Profit/(loss) before net finance costs and tax</t>
  </si>
  <si>
    <t>Profit/(loss) before tax</t>
  </si>
  <si>
    <t>Profit/(loss) for the financial year</t>
  </si>
  <si>
    <t>Non-operating special items and remeasurements</t>
  </si>
  <si>
    <t>ASSETS</t>
  </si>
  <si>
    <t>Non-current assets</t>
  </si>
  <si>
    <t>Intangible assets</t>
  </si>
  <si>
    <t>Property, plant and equipment</t>
  </si>
  <si>
    <t>Environmental rehabilitation trusts</t>
  </si>
  <si>
    <t>Investments in associates and joint ventures</t>
  </si>
  <si>
    <t>Financial asset investments</t>
  </si>
  <si>
    <t>Trade and other receivables</t>
  </si>
  <si>
    <t xml:space="preserve">Deferred tax assets </t>
  </si>
  <si>
    <t>Derivative financial assets</t>
  </si>
  <si>
    <t>Other non-current assets</t>
  </si>
  <si>
    <t>Total non-current assets</t>
  </si>
  <si>
    <t>Current assets</t>
  </si>
  <si>
    <t>Inventories</t>
  </si>
  <si>
    <t>Current tax assets</t>
  </si>
  <si>
    <t>Cash and cash equivalents</t>
  </si>
  <si>
    <t>Total current assets</t>
  </si>
  <si>
    <t>Assets classified as held for sale</t>
  </si>
  <si>
    <t>Total assets</t>
  </si>
  <si>
    <t>LIABILITIES</t>
  </si>
  <si>
    <t>Current liabilities</t>
  </si>
  <si>
    <t>Trade and other payables</t>
  </si>
  <si>
    <t>Short term borrowings</t>
  </si>
  <si>
    <t>Provisions for liabilities and charges</t>
  </si>
  <si>
    <t>Current tax liabilities</t>
  </si>
  <si>
    <t>Derivative financial liabilities</t>
  </si>
  <si>
    <t>Total current liabilities</t>
  </si>
  <si>
    <t>Non-current liabilities</t>
  </si>
  <si>
    <t>Medium and long term borrowings</t>
  </si>
  <si>
    <t>Retirement benefit obligations</t>
  </si>
  <si>
    <t>Deferred tax liabilities</t>
  </si>
  <si>
    <t>Total non-current liabilities</t>
  </si>
  <si>
    <t>Liabilities directly associated with assets classified as held for sale</t>
  </si>
  <si>
    <t>Total liabilities</t>
  </si>
  <si>
    <t>Other non-current liabilities</t>
  </si>
  <si>
    <t>Cash flows from operating activities</t>
  </si>
  <si>
    <t>Share-based payment charges</t>
  </si>
  <si>
    <t>(Increase)/decrease in inventories</t>
  </si>
  <si>
    <t>(Increase)/decrease in operating receivables</t>
  </si>
  <si>
    <t>Other adjustments</t>
  </si>
  <si>
    <t>Cash flows from operations</t>
  </si>
  <si>
    <t>Dividends from associates and joint ventures</t>
  </si>
  <si>
    <t>Dividends from financial asset investments</t>
  </si>
  <si>
    <t>Income tax paid</t>
  </si>
  <si>
    <t>Cash flows from investing activities</t>
  </si>
  <si>
    <t>Expenditure on property, plant and equipment</t>
  </si>
  <si>
    <t>Cash flows from derivatives related to capital expenditure</t>
  </si>
  <si>
    <t>Proceeds from disposal of property, plant and equipment</t>
  </si>
  <si>
    <t>Purchase of financial asset investments</t>
  </si>
  <si>
    <t>Interest received and other investment income</t>
  </si>
  <si>
    <t>Net proceeds from disposal of subsidiaries and joint ventures</t>
  </si>
  <si>
    <t>Other investing activities</t>
  </si>
  <si>
    <t>Net cash used in investing activities</t>
  </si>
  <si>
    <t>Cash flows from financing activities</t>
  </si>
  <si>
    <t>Interest paid</t>
  </si>
  <si>
    <t>Cash flows from derivatives related to financing activities</t>
  </si>
  <si>
    <t>Dividends paid to Company shareholders</t>
  </si>
  <si>
    <t>Dividends paid to non-controlling interests</t>
  </si>
  <si>
    <t>Purchase of shares by subsidiaries for employee share schemes</t>
  </si>
  <si>
    <t>Other financing activities</t>
  </si>
  <si>
    <t>Net cash inflows from/(used in) financing activities</t>
  </si>
  <si>
    <t>Net increase/(decrease) in cash and cash equivalents</t>
  </si>
  <si>
    <t>Cash movements in the year</t>
  </si>
  <si>
    <t>Effects of changes in foreign exchange rates</t>
  </si>
  <si>
    <t>Net finance (income)/costs including financing special items and remeasurements</t>
  </si>
  <si>
    <t>Share of net (income)/loss from associates and joint ventures</t>
  </si>
  <si>
    <t>Cash element of operating and non-operating special items</t>
  </si>
  <si>
    <t>Increase/(decrease) in provisions</t>
  </si>
  <si>
    <t>Increase/(decrease) in operating payables</t>
  </si>
  <si>
    <t>Net cash inflows/(outflows) from operating activities</t>
  </si>
  <si>
    <t>Repayments of capitalised loans by associates</t>
  </si>
  <si>
    <t>Issue of shares to non-controlling interests</t>
  </si>
  <si>
    <t>Proceeds from sale of shares under employee share schemes</t>
  </si>
  <si>
    <t>Cash and cash equivalents at start of year</t>
  </si>
  <si>
    <t>Cash and cash equivalents at end of year</t>
  </si>
  <si>
    <t>Acquisition of subsidiaries, net of cash and cash equivalents acquired</t>
  </si>
  <si>
    <t>Net proceeds from disposal of interests in available for sale investments</t>
  </si>
  <si>
    <t>Tax on sale of non-controlling interest in Anglo American Sur</t>
  </si>
  <si>
    <t xml:space="preserve">     Interim</t>
  </si>
  <si>
    <t xml:space="preserve">     Final</t>
  </si>
  <si>
    <t>IRON ORE AND MANGANESE</t>
  </si>
  <si>
    <t>CONTENTS</t>
  </si>
  <si>
    <t>EBIT sensitivities for FY 2015</t>
  </si>
  <si>
    <t>Anglo American</t>
  </si>
  <si>
    <t>Other sources of information</t>
  </si>
  <si>
    <t>The 2015 Annual Report is available for download here:</t>
  </si>
  <si>
    <t>The 2015 Ore Reserves and Mineral Resources Report is available for download here:</t>
  </si>
  <si>
    <t>180-181 of the Anglo American plc Annual Report 2015.</t>
  </si>
  <si>
    <t>Group departments</t>
  </si>
  <si>
    <t>Advances/(repayments) of borrowings</t>
  </si>
  <si>
    <t xml:space="preserve">Of which: </t>
  </si>
  <si>
    <t>Debswana</t>
  </si>
  <si>
    <t>Namdeb Holdings</t>
  </si>
  <si>
    <t>Trading</t>
  </si>
  <si>
    <t>Other</t>
  </si>
  <si>
    <t>Subsidiaries and joint operations</t>
  </si>
  <si>
    <t>R/oz equivalent refined Pt</t>
  </si>
  <si>
    <t>Cash operating costs</t>
  </si>
  <si>
    <t>000 tonnes</t>
  </si>
  <si>
    <t>000 oz</t>
  </si>
  <si>
    <t>PGMs</t>
  </si>
  <si>
    <t>Gold</t>
  </si>
  <si>
    <t>Unit</t>
  </si>
  <si>
    <t>Refined production</t>
  </si>
  <si>
    <t>Other operations</t>
  </si>
  <si>
    <t>Amandelbult</t>
  </si>
  <si>
    <t>Mogalakwena</t>
  </si>
  <si>
    <t>PLATINUM</t>
  </si>
  <si>
    <t>accounting pronouncements that existed prior to the 2013 adoption.</t>
  </si>
  <si>
    <t>Capital employed</t>
  </si>
  <si>
    <t>Share of Group capital employed</t>
  </si>
  <si>
    <t>Note: In April 2016 the Group announced that it had reached an agreement to sell the Niobium and Phosphates businesses, subject to regulatory approvals. The transaction is expected to close in the second half of 2016.</t>
  </si>
  <si>
    <t>The figures below include the entire output of consolidated entities and the Group's attributable share of joint operations, associates and joint ventures where applicable.</t>
  </si>
  <si>
    <t>DRIVING CHANGE,</t>
  </si>
  <si>
    <t>DEFINING OUR FUTURE</t>
  </si>
  <si>
    <t>FACT BOOK 2015</t>
  </si>
  <si>
    <r>
      <t>n/a</t>
    </r>
    <r>
      <rPr>
        <vertAlign val="superscript"/>
        <sz val="11"/>
        <color theme="1"/>
        <rFont val="Arial"/>
        <family val="2"/>
      </rPr>
      <t>(1)</t>
    </r>
  </si>
  <si>
    <r>
      <t>2011</t>
    </r>
    <r>
      <rPr>
        <vertAlign val="superscript"/>
        <sz val="11"/>
        <color theme="1"/>
        <rFont val="Arial"/>
        <family val="2"/>
      </rPr>
      <t>(1)</t>
    </r>
  </si>
  <si>
    <r>
      <t>Deferred stripping</t>
    </r>
    <r>
      <rPr>
        <vertAlign val="superscript"/>
        <sz val="11"/>
        <color theme="1"/>
        <rFont val="Arial"/>
        <family val="2"/>
      </rPr>
      <t>(1)</t>
    </r>
  </si>
  <si>
    <t>pronouncements that existed prior to the 2013 adoption.</t>
  </si>
  <si>
    <r>
      <t>2006</t>
    </r>
    <r>
      <rPr>
        <vertAlign val="superscript"/>
        <sz val="11"/>
        <color theme="1"/>
        <rFont val="Arial"/>
        <family val="2"/>
      </rPr>
      <t>(2)</t>
    </r>
  </si>
  <si>
    <r>
      <t>restated</t>
    </r>
    <r>
      <rPr>
        <vertAlign val="superscript"/>
        <sz val="8"/>
        <color theme="1"/>
        <rFont val="Arial"/>
        <family val="2"/>
      </rPr>
      <t>(1)</t>
    </r>
  </si>
  <si>
    <r>
      <t>Underlying EBIT</t>
    </r>
    <r>
      <rPr>
        <vertAlign val="superscript"/>
        <sz val="11"/>
        <color theme="1"/>
        <rFont val="Arial"/>
        <family val="2"/>
      </rPr>
      <t>(3)</t>
    </r>
  </si>
  <si>
    <r>
      <t>Underlying EBITDA</t>
    </r>
    <r>
      <rPr>
        <vertAlign val="superscript"/>
        <sz val="11"/>
        <color theme="1"/>
        <rFont val="Arial"/>
        <family val="2"/>
      </rPr>
      <t>(4)</t>
    </r>
  </si>
  <si>
    <r>
      <t>Underlying earnings</t>
    </r>
    <r>
      <rPr>
        <vertAlign val="superscript"/>
        <sz val="11"/>
        <color theme="1"/>
        <rFont val="Arial"/>
        <family val="2"/>
      </rPr>
      <t>(5)</t>
    </r>
  </si>
  <si>
    <r>
      <t>Total capital employed</t>
    </r>
    <r>
      <rPr>
        <vertAlign val="superscript"/>
        <sz val="11"/>
        <color theme="1"/>
        <rFont val="Arial"/>
        <family val="2"/>
      </rPr>
      <t>(6)</t>
    </r>
  </si>
  <si>
    <r>
      <t>Capital expenditure</t>
    </r>
    <r>
      <rPr>
        <vertAlign val="superscript"/>
        <sz val="11"/>
        <color theme="1"/>
        <rFont val="Arial"/>
        <family val="2"/>
      </rPr>
      <t>(7)</t>
    </r>
  </si>
  <si>
    <r>
      <t>Net debt</t>
    </r>
    <r>
      <rPr>
        <vertAlign val="superscript"/>
        <sz val="11"/>
        <color theme="1"/>
        <rFont val="Arial"/>
        <family val="2"/>
      </rPr>
      <t>(8)</t>
    </r>
  </si>
  <si>
    <r>
      <t>Underlying EBIT interest cover</t>
    </r>
    <r>
      <rPr>
        <vertAlign val="superscript"/>
        <sz val="11"/>
        <color theme="1"/>
        <rFont val="Arial"/>
        <family val="2"/>
      </rPr>
      <t>(9)</t>
    </r>
  </si>
  <si>
    <r>
      <t>Effective tax rate</t>
    </r>
    <r>
      <rPr>
        <vertAlign val="superscript"/>
        <sz val="11"/>
        <color theme="1"/>
        <rFont val="Arial"/>
        <family val="2"/>
      </rPr>
      <t>(10)</t>
    </r>
  </si>
  <si>
    <r>
      <t>Gearing (net debt to total capital)</t>
    </r>
    <r>
      <rPr>
        <vertAlign val="superscript"/>
        <sz val="11"/>
        <color theme="1"/>
        <rFont val="Arial"/>
        <family val="2"/>
      </rPr>
      <t>(11)</t>
    </r>
  </si>
  <si>
    <r>
      <rPr>
        <b/>
        <sz val="11"/>
        <color rgb="FF002776"/>
        <rFont val="Arial"/>
        <family val="2"/>
      </rPr>
      <t>Anglo American plc</t>
    </r>
    <r>
      <rPr>
        <sz val="11"/>
        <color rgb="FF002776"/>
        <rFont val="Arial"/>
        <family val="2"/>
      </rPr>
      <t xml:space="preserve"> Fact Book 2015</t>
    </r>
  </si>
  <si>
    <r>
      <t>2012</t>
    </r>
    <r>
      <rPr>
        <vertAlign val="superscript"/>
        <sz val="11"/>
        <rFont val="Arial"/>
        <family val="2"/>
      </rPr>
      <t>(1)</t>
    </r>
  </si>
  <si>
    <r>
      <t>2011</t>
    </r>
    <r>
      <rPr>
        <vertAlign val="superscript"/>
        <sz val="11"/>
        <rFont val="Arial"/>
        <family val="2"/>
      </rPr>
      <t>(1)</t>
    </r>
  </si>
  <si>
    <r>
      <t>Kimberley</t>
    </r>
    <r>
      <rPr>
        <vertAlign val="superscript"/>
        <sz val="11"/>
        <color theme="1"/>
        <rFont val="Arial"/>
        <family val="2"/>
      </rPr>
      <t>(2)</t>
    </r>
  </si>
  <si>
    <r>
      <t>Snap Lake</t>
    </r>
    <r>
      <rPr>
        <vertAlign val="superscript"/>
        <sz val="11"/>
        <color theme="1"/>
        <rFont val="Arial"/>
        <family val="2"/>
      </rPr>
      <t>(3)</t>
    </r>
  </si>
  <si>
    <r>
      <t>Other operations</t>
    </r>
    <r>
      <rPr>
        <vertAlign val="superscript"/>
        <sz val="11"/>
        <color theme="1"/>
        <rFont val="Arial"/>
        <family val="2"/>
      </rPr>
      <t>(1)</t>
    </r>
  </si>
  <si>
    <r>
      <rPr>
        <vertAlign val="superscript"/>
        <sz val="8"/>
        <color theme="1"/>
        <rFont val="Arial"/>
        <family val="2"/>
      </rPr>
      <t>(1)</t>
    </r>
    <r>
      <rPr>
        <sz val="8"/>
        <color theme="1"/>
        <rFont val="Arial"/>
        <family val="2"/>
      </rPr>
      <t xml:space="preserve"> Includes Anglo American Norte, consisting of the Mantoverde and Mantos Blancos mines, which the Group disposed of in September 2015.</t>
    </r>
  </si>
  <si>
    <t>Loma de Níquel</t>
  </si>
  <si>
    <r>
      <t>Ore processed</t>
    </r>
    <r>
      <rPr>
        <vertAlign val="superscript"/>
        <sz val="11"/>
        <color theme="1"/>
        <rFont val="Arial"/>
        <family val="2"/>
      </rPr>
      <t>(1)</t>
    </r>
  </si>
  <si>
    <r>
      <t>Barro Alto</t>
    </r>
    <r>
      <rPr>
        <b/>
        <vertAlign val="superscript"/>
        <sz val="11"/>
        <color theme="1"/>
        <rFont val="Arial"/>
        <family val="2"/>
      </rPr>
      <t>(2)</t>
    </r>
  </si>
  <si>
    <r>
      <t>Platinum segment nickel production</t>
    </r>
    <r>
      <rPr>
        <b/>
        <vertAlign val="superscript"/>
        <sz val="11"/>
        <color theme="1"/>
        <rFont val="Arial"/>
        <family val="2"/>
      </rPr>
      <t>(3)</t>
    </r>
  </si>
  <si>
    <r>
      <rPr>
        <vertAlign val="superscript"/>
        <sz val="8"/>
        <color theme="1"/>
        <rFont val="Arial"/>
        <family val="2"/>
      </rPr>
      <t>(1)</t>
    </r>
    <r>
      <rPr>
        <sz val="8"/>
        <color theme="1"/>
        <rFont val="Arial"/>
        <family val="2"/>
      </rPr>
      <t xml:space="preserve"> Includes processing of ore from Barro Alto.</t>
    </r>
  </si>
  <si>
    <r>
      <rPr>
        <vertAlign val="superscript"/>
        <sz val="8"/>
        <color theme="1"/>
        <rFont val="Arial"/>
        <family val="2"/>
      </rPr>
      <t>(2)</t>
    </r>
    <r>
      <rPr>
        <sz val="8"/>
        <color theme="1"/>
        <rFont val="Arial"/>
        <family val="2"/>
      </rPr>
      <t xml:space="preserve"> Barro Alto is not currently in commercial production and therefore all revenue and related costs associated with production have been capitalised.</t>
    </r>
  </si>
  <si>
    <r>
      <rPr>
        <vertAlign val="superscript"/>
        <sz val="8"/>
        <color theme="1"/>
        <rFont val="Arial"/>
        <family val="2"/>
      </rPr>
      <t>(3)</t>
    </r>
    <r>
      <rPr>
        <sz val="8"/>
        <color theme="1"/>
        <rFont val="Arial"/>
        <family val="2"/>
      </rPr>
      <t xml:space="preserve"> 2015 includes 400 tonnes of nickel matte (2014: 7,700 tonnes; 2013: 5,800 tonnes).</t>
    </r>
  </si>
  <si>
    <r>
      <t>Samancor</t>
    </r>
    <r>
      <rPr>
        <b/>
        <vertAlign val="superscript"/>
        <sz val="11"/>
        <color theme="1"/>
        <rFont val="Arial"/>
        <family val="2"/>
      </rPr>
      <t>(1)</t>
    </r>
  </si>
  <si>
    <r>
      <t>Manganese alloys</t>
    </r>
    <r>
      <rPr>
        <vertAlign val="superscript"/>
        <sz val="11"/>
        <color theme="1"/>
        <rFont val="Arial"/>
        <family val="2"/>
      </rPr>
      <t>(2)</t>
    </r>
  </si>
  <si>
    <r>
      <t>Canada</t>
    </r>
    <r>
      <rPr>
        <b/>
        <vertAlign val="superscript"/>
        <sz val="11"/>
        <color theme="1"/>
        <rFont val="Arial"/>
        <family val="2"/>
      </rPr>
      <t>(1)</t>
    </r>
  </si>
  <si>
    <r>
      <t>Callide</t>
    </r>
    <r>
      <rPr>
        <vertAlign val="superscript"/>
        <sz val="11"/>
        <color theme="1"/>
        <rFont val="Arial"/>
        <family val="2"/>
      </rPr>
      <t>(2)</t>
    </r>
  </si>
  <si>
    <r>
      <t>Foxleigh</t>
    </r>
    <r>
      <rPr>
        <vertAlign val="superscript"/>
        <sz val="11"/>
        <color theme="1"/>
        <rFont val="Arial"/>
        <family val="2"/>
      </rPr>
      <t>(3)</t>
    </r>
  </si>
  <si>
    <r>
      <t>Peace River Coal</t>
    </r>
    <r>
      <rPr>
        <vertAlign val="superscript"/>
        <sz val="11"/>
        <color theme="1"/>
        <rFont val="Arial"/>
        <family val="2"/>
      </rPr>
      <t>(1)</t>
    </r>
  </si>
  <si>
    <t>Iron Ore and Manganese</t>
  </si>
  <si>
    <t>Anglo American plc Annual Report 2015</t>
  </si>
  <si>
    <t>Anglo American plc Ore Reserves and Mineral Resources Report 2015</t>
  </si>
  <si>
    <t>Investor Relations contacts</t>
  </si>
  <si>
    <t>Paul Galloway</t>
  </si>
  <si>
    <t>Group Head of Investor Relations</t>
  </si>
  <si>
    <t>Telephone: +44 (0) 207 968 8718</t>
  </si>
  <si>
    <t>Investor Relations Manager</t>
  </si>
  <si>
    <t>Sheena Jethwa</t>
  </si>
  <si>
    <t>Investor Relations Specialist</t>
  </si>
  <si>
    <r>
      <rPr>
        <sz val="11"/>
        <rFont val="Arial"/>
        <family val="2"/>
      </rPr>
      <t xml:space="preserve">Email: </t>
    </r>
    <r>
      <rPr>
        <u/>
        <sz val="11"/>
        <color theme="10"/>
        <rFont val="Arial"/>
        <family val="2"/>
      </rPr>
      <t>sheena.jethwa@angloamerican.com</t>
    </r>
  </si>
  <si>
    <t>Telephone: +44 (0) 207 968 8680</t>
  </si>
  <si>
    <t xml:space="preserve">'Tonnes' are metric tonnes, 'Mt' denotes million tonnes, 'kt' denotes thousand tonnes and 'koz' denotes thousand ounces; </t>
  </si>
  <si>
    <t>'$' and 'dollars' denote US dollars and 'cents' denotes US cents.</t>
  </si>
  <si>
    <r>
      <t>2012</t>
    </r>
    <r>
      <rPr>
        <vertAlign val="superscript"/>
        <sz val="11"/>
        <color theme="1"/>
        <rFont val="Arial"/>
        <family val="2"/>
      </rPr>
      <t>(1)</t>
    </r>
  </si>
  <si>
    <t>Debswana (De Beers' effective interest 19.2%, 100% presented)</t>
  </si>
  <si>
    <t>De Beers Consolidated Mines (De Beers' effective interest 100%, 100% presented)</t>
  </si>
  <si>
    <t>Namdeb Holdings (De Beers' interest 50%, 100% presented)</t>
  </si>
  <si>
    <t>(De Beers' interest 100%, 100% presented)</t>
  </si>
  <si>
    <t>Collahuasi (44% attributable share)</t>
  </si>
  <si>
    <t>Annual average number of permanent employees and contractors by business unit, excluding associates and joint ventures.</t>
  </si>
  <si>
    <r>
      <t>Niobium and Phosphates</t>
    </r>
    <r>
      <rPr>
        <vertAlign val="superscript"/>
        <sz val="11"/>
        <rFont val="Arial"/>
        <family val="2"/>
      </rPr>
      <t>(2)</t>
    </r>
  </si>
  <si>
    <r>
      <t>Other Mining and Industrial</t>
    </r>
    <r>
      <rPr>
        <vertAlign val="superscript"/>
        <sz val="11"/>
        <rFont val="Arial"/>
        <family val="2"/>
      </rPr>
      <t>(2)</t>
    </r>
  </si>
  <si>
    <t>Market capitalisation - period end</t>
  </si>
  <si>
    <t>Anglo American plc</t>
  </si>
  <si>
    <t>Other information</t>
  </si>
  <si>
    <t>Accounting treatment of assets</t>
  </si>
  <si>
    <t>Simplified organisational structure</t>
  </si>
  <si>
    <t>The Funding Factsheet is available here:</t>
  </si>
  <si>
    <t>Anglo American Funding Factsheet</t>
  </si>
  <si>
    <t>Thermal coal (South Africa)</t>
  </si>
  <si>
    <r>
      <t xml:space="preserve">Modikwa platinum mine </t>
    </r>
    <r>
      <rPr>
        <b/>
        <sz val="9"/>
        <color rgb="FF002776"/>
        <rFont val="Arial"/>
        <family val="2"/>
      </rPr>
      <t>(50:50 Joint operation with Aquarius Platinum, 50% share presented)</t>
    </r>
  </si>
  <si>
    <r>
      <t xml:space="preserve">Mototolo </t>
    </r>
    <r>
      <rPr>
        <b/>
        <sz val="9"/>
        <color rgb="FF002776"/>
        <rFont val="Arial"/>
        <family val="2"/>
      </rPr>
      <t>(50:50 Joint operation with XK Platinum Partnership, 50% share presented)</t>
    </r>
  </si>
  <si>
    <r>
      <t xml:space="preserve">Kroondal platinum mine pooling-and-sharing agreement </t>
    </r>
    <r>
      <rPr>
        <b/>
        <sz val="9"/>
        <color rgb="FF002776"/>
        <rFont val="Arial"/>
        <family val="2"/>
      </rPr>
      <t>(50:50 Joint operation with Aquarius Platinum, 50% share presented)</t>
    </r>
  </si>
  <si>
    <r>
      <t xml:space="preserve">Rustenburg mine (Incorporating Western Limb Tailings) </t>
    </r>
    <r>
      <rPr>
        <b/>
        <sz val="9"/>
        <color rgb="FF002776"/>
        <rFont val="Arial"/>
        <family val="2"/>
      </rPr>
      <t>(100% owned)</t>
    </r>
  </si>
  <si>
    <r>
      <t xml:space="preserve">Unki mine, Zimbabwe </t>
    </r>
    <r>
      <rPr>
        <b/>
        <sz val="9"/>
        <color rgb="FF002776"/>
        <rFont val="Arial"/>
        <family val="2"/>
      </rPr>
      <t>(100% owned)</t>
    </r>
  </si>
  <si>
    <r>
      <t xml:space="preserve">Amandelbult mine </t>
    </r>
    <r>
      <rPr>
        <b/>
        <sz val="9"/>
        <color rgb="FF002776"/>
        <rFont val="Arial"/>
        <family val="2"/>
      </rPr>
      <t>(100% owned)</t>
    </r>
  </si>
  <si>
    <r>
      <t>Mogalakwena mine</t>
    </r>
    <r>
      <rPr>
        <b/>
        <sz val="9"/>
        <color rgb="FF002776"/>
        <rFont val="Arial"/>
        <family val="2"/>
      </rPr>
      <t xml:space="preserve"> (100% owned)</t>
    </r>
  </si>
  <si>
    <r>
      <t>Union mine</t>
    </r>
    <r>
      <rPr>
        <b/>
        <sz val="9"/>
        <color rgb="FF002776"/>
        <rFont val="Arial"/>
        <family val="2"/>
      </rPr>
      <t xml:space="preserve"> (85% owned, 100% figures presented)</t>
    </r>
  </si>
  <si>
    <t>Note: In September 2016 the Group announced that it had reached an agreement to sell the Rustenburg mining and concentrating operations, subject to various approvals.</t>
  </si>
  <si>
    <t xml:space="preserve"> - $ billion</t>
  </si>
  <si>
    <t xml:space="preserve"> - £ billion</t>
  </si>
  <si>
    <t xml:space="preserve"> - ZAR billion</t>
  </si>
  <si>
    <t>Long term</t>
  </si>
  <si>
    <t>Short term</t>
  </si>
  <si>
    <t>Standard &amp; Poor's</t>
  </si>
  <si>
    <t>Credit ratings - as at 3 May 2016</t>
  </si>
  <si>
    <t>Moody's Investors 
Service</t>
  </si>
  <si>
    <t>Exchange rates</t>
  </si>
  <si>
    <t>£/$</t>
  </si>
  <si>
    <t>average</t>
  </si>
  <si>
    <t>ZAR/$</t>
  </si>
  <si>
    <t>Ordinary share prices at year end</t>
  </si>
  <si>
    <t>year end</t>
  </si>
  <si>
    <t xml:space="preserve"> - £ per share</t>
  </si>
  <si>
    <t xml:space="preserve"> - ZAR per share</t>
  </si>
  <si>
    <t>Ordinary share prices year average</t>
  </si>
  <si>
    <t>Analysis of Anglo American plc ordinary shares</t>
  </si>
  <si>
    <r>
      <t>Shares outstanding as at 31 December</t>
    </r>
    <r>
      <rPr>
        <vertAlign val="superscript"/>
        <sz val="8"/>
        <color theme="1"/>
        <rFont val="Arial"/>
        <family val="2"/>
      </rPr>
      <t>(1)</t>
    </r>
  </si>
  <si>
    <t>Weighted average number of shares in issue</t>
  </si>
  <si>
    <t>Ba3 (Positive)</t>
  </si>
  <si>
    <t>NP</t>
  </si>
  <si>
    <t>BB (Stable)</t>
  </si>
  <si>
    <t>B</t>
  </si>
  <si>
    <r>
      <rPr>
        <vertAlign val="superscript"/>
        <sz val="8"/>
        <color theme="1"/>
        <rFont val="Arial"/>
        <family val="2"/>
      </rPr>
      <t>(1)</t>
    </r>
    <r>
      <rPr>
        <sz val="8"/>
        <color theme="1"/>
        <rFont val="Arial"/>
        <family val="2"/>
      </rPr>
      <t>Includes treasury shares</t>
    </r>
  </si>
  <si>
    <t>Other financial information</t>
  </si>
  <si>
    <t>OTHER FINANCIAL INFORMATION - 10 YEAR HISTORY</t>
  </si>
  <si>
    <t>SIMPLIFIED GROUP STRUCTURE</t>
  </si>
  <si>
    <t>Trevor Dyer</t>
  </si>
  <si>
    <r>
      <rPr>
        <sz val="11"/>
        <rFont val="Arial"/>
        <family val="2"/>
      </rPr>
      <t xml:space="preserve">Email: </t>
    </r>
    <r>
      <rPr>
        <u/>
        <sz val="11"/>
        <color theme="10"/>
        <rFont val="Arial"/>
        <family val="2"/>
      </rPr>
      <t>trevor.dyer@angloamerican.com</t>
    </r>
  </si>
  <si>
    <t>Telephone: +44 (0) 207 968 8992</t>
  </si>
  <si>
    <r>
      <rPr>
        <vertAlign val="superscript"/>
        <sz val="8"/>
        <rFont val="Arial"/>
        <family val="2"/>
      </rPr>
      <t>(1)</t>
    </r>
    <r>
      <rPr>
        <sz val="8"/>
        <rFont val="Arial"/>
        <family val="2"/>
      </rPr>
      <t xml:space="preserve"> A new ROCE measure, Attributable ROCE, has been developed to allow a clearer link to the published financial statements. Attributable ROCE has been calculated back to 2012 only. It is defined as the return on capital employed attributable to equity shareholders of Anglo American plc.</t>
    </r>
  </si>
  <si>
    <r>
      <rPr>
        <vertAlign val="superscript"/>
        <sz val="8"/>
        <rFont val="Arial"/>
        <family val="2"/>
      </rPr>
      <t>(1)</t>
    </r>
    <r>
      <rPr>
        <sz val="8"/>
        <rFont val="Arial"/>
        <family val="2"/>
      </rPr>
      <t xml:space="preserve"> Prior to August 2012, De Beers was an associate of the Group and therefore employee numbers were not included in the Group total.</t>
    </r>
  </si>
  <si>
    <r>
      <rPr>
        <vertAlign val="superscript"/>
        <sz val="8"/>
        <rFont val="Arial"/>
        <family val="2"/>
      </rPr>
      <t>(2)</t>
    </r>
    <r>
      <rPr>
        <sz val="8"/>
        <rFont val="Arial"/>
        <family val="2"/>
      </rPr>
      <t xml:space="preserve"> In 2011, Niobium and Phosphates employee numbers are included in the Other Mining and Industrial segment.</t>
    </r>
  </si>
  <si>
    <r>
      <rPr>
        <vertAlign val="superscript"/>
        <sz val="8"/>
        <color theme="1"/>
        <rFont val="Arial"/>
        <family val="2"/>
      </rPr>
      <t>(1)</t>
    </r>
    <r>
      <rPr>
        <sz val="8"/>
        <color theme="1"/>
        <rFont val="Arial"/>
        <family val="2"/>
      </rPr>
      <t xml:space="preserve"> Certain balances relating to 2012 were restated to reflect the adoption of new accounting pronouncements. See note 2 of the 2013 Consolidated financial statements for details.</t>
    </r>
  </si>
  <si>
    <r>
      <rPr>
        <vertAlign val="superscript"/>
        <sz val="8"/>
        <color theme="1"/>
        <rFont val="Arial"/>
        <family val="2"/>
      </rPr>
      <t>(2)</t>
    </r>
    <r>
      <rPr>
        <sz val="8"/>
        <color theme="1"/>
        <rFont val="Arial"/>
        <family val="2"/>
      </rPr>
      <t xml:space="preserve"> Comparatives for 2006 were adjusted in the 2007 Annual Report to reclassify amounts relating to discontinued operations where applicable.</t>
    </r>
  </si>
  <si>
    <r>
      <rPr>
        <vertAlign val="superscript"/>
        <sz val="8"/>
        <color theme="1"/>
        <rFont val="Arial"/>
        <family val="2"/>
      </rPr>
      <t>(3)</t>
    </r>
    <r>
      <rPr>
        <sz val="8"/>
        <color theme="1"/>
        <rFont val="Arial"/>
        <family val="2"/>
      </rPr>
      <t xml:space="preserve"> Underlying EBIT is operating profit presented before special items and remeasurements and includes the Group’s attributable share of associates’ and joint ventures’ underlying EBIT. Underlying</t>
    </r>
  </si>
  <si>
    <r>
      <rPr>
        <vertAlign val="superscript"/>
        <sz val="8"/>
        <color theme="1"/>
        <rFont val="Arial"/>
        <family val="2"/>
      </rPr>
      <t>(4)</t>
    </r>
    <r>
      <rPr>
        <sz val="8"/>
        <color theme="1"/>
        <rFont val="Arial"/>
        <family val="2"/>
      </rPr>
      <t xml:space="preserve"> Underlying EBITDA is underlying EBIT before depreciation and amortisation in subsidiaries and joint operations and includes the Group’s attributable share of associates’ and joint ventures’</t>
    </r>
  </si>
  <si>
    <r>
      <rPr>
        <vertAlign val="superscript"/>
        <sz val="8"/>
        <color theme="1"/>
        <rFont val="Arial"/>
        <family val="2"/>
      </rPr>
      <t>(5)</t>
    </r>
    <r>
      <rPr>
        <sz val="8"/>
        <color theme="1"/>
        <rFont val="Arial"/>
        <family val="2"/>
      </rPr>
      <t xml:space="preserve"> Underlying earnings is profit attributable to equity shareholders of the Company before special items and remeasurements, and is therefore presented after net finance costs, income tax and non-controlling</t>
    </r>
  </si>
  <si>
    <r>
      <rPr>
        <vertAlign val="superscript"/>
        <sz val="8"/>
        <color theme="1"/>
        <rFont val="Arial"/>
        <family val="2"/>
      </rPr>
      <t>(6)</t>
    </r>
    <r>
      <rPr>
        <sz val="8"/>
        <color theme="1"/>
        <rFont val="Arial"/>
        <family val="2"/>
      </rPr>
      <t xml:space="preserve"> Total capital employed is net assets excluding net debt (including related hedges and net debt in disposal groups) and financial asset investments.</t>
    </r>
  </si>
  <si>
    <r>
      <rPr>
        <vertAlign val="superscript"/>
        <sz val="8"/>
        <color theme="1"/>
        <rFont val="Arial"/>
        <family val="2"/>
      </rPr>
      <t>(7)</t>
    </r>
    <r>
      <rPr>
        <sz val="8"/>
        <color theme="1"/>
        <rFont val="Arial"/>
        <family val="2"/>
      </rPr>
      <t xml:space="preserve"> Capital expenditure is defined as cash expenditure on property, plant and equipment including related derivatives, proceeds from disposal of property, plant and equipment and direct funding for capital</t>
    </r>
  </si>
  <si>
    <r>
      <rPr>
        <vertAlign val="superscript"/>
        <sz val="8"/>
        <color theme="1"/>
        <rFont val="Arial"/>
        <family val="2"/>
      </rPr>
      <t>(8)</t>
    </r>
    <r>
      <rPr>
        <sz val="8"/>
        <color theme="1"/>
        <rFont val="Arial"/>
        <family val="2"/>
      </rPr>
      <t xml:space="preserve"> Net debt is calculated as total borrowings less cash and cash equivalents (including related hedges and net debt in disposal groups).</t>
    </r>
  </si>
  <si>
    <r>
      <rPr>
        <vertAlign val="superscript"/>
        <sz val="8"/>
        <color theme="1"/>
        <rFont val="Arial"/>
        <family val="2"/>
      </rPr>
      <t>(9)</t>
    </r>
    <r>
      <rPr>
        <sz val="8"/>
        <color theme="1"/>
        <rFont val="Arial"/>
        <family val="2"/>
      </rPr>
      <t xml:space="preserve"> Underlying EBIT interest cover is underlying EBIT divided by net finance costs, excluding net foreign exchange gains and losses, unwinding of discount relating to provisions and other liabilities, financing</t>
    </r>
  </si>
  <si>
    <r>
      <rPr>
        <vertAlign val="superscript"/>
        <sz val="8"/>
        <color theme="1"/>
        <rFont val="Arial"/>
        <family val="2"/>
      </rPr>
      <t>(10)</t>
    </r>
    <r>
      <rPr>
        <sz val="8"/>
        <color theme="1"/>
        <rFont val="Arial"/>
        <family val="2"/>
      </rPr>
      <t xml:space="preserve"> The effective tax rate is presented before special items and remeasurements and includes the Group’s attributable share of associates’ and joint ventures’ tax.</t>
    </r>
  </si>
  <si>
    <r>
      <rPr>
        <vertAlign val="superscript"/>
        <sz val="8"/>
        <color theme="1"/>
        <rFont val="Arial"/>
        <family val="2"/>
      </rPr>
      <t>(11)</t>
    </r>
    <r>
      <rPr>
        <sz val="8"/>
        <color theme="1"/>
        <rFont val="Arial"/>
        <family val="2"/>
      </rPr>
      <t xml:space="preserve"> Net debt to total capital is calculated as net debt (including related hedges and net debt in disposal groups) divided by total capital.</t>
    </r>
  </si>
  <si>
    <r>
      <rPr>
        <vertAlign val="superscript"/>
        <sz val="8"/>
        <color theme="1"/>
        <rFont val="Arial"/>
        <family val="2"/>
      </rPr>
      <t>(1)</t>
    </r>
    <r>
      <rPr>
        <sz val="8"/>
        <color theme="1"/>
        <rFont val="Arial"/>
        <family val="2"/>
      </rPr>
      <t xml:space="preserve"> In August 2012 Anglo American plc acquired an additional 40% of the De Beers business, bringing the total shareholding to 85%. Certain financial data is not provided for 2012 and 2011 as it would not provide a meaningful year-on-year comparison.</t>
    </r>
  </si>
  <si>
    <r>
      <rPr>
        <vertAlign val="superscript"/>
        <sz val="8"/>
        <color theme="1"/>
        <rFont val="Arial"/>
        <family val="2"/>
      </rPr>
      <t>(2)</t>
    </r>
    <r>
      <rPr>
        <sz val="8"/>
        <color theme="1"/>
        <rFont val="Arial"/>
        <family val="2"/>
      </rPr>
      <t xml:space="preserve"> In January 2016 the Group completed the disposal of the Kimberley Mines.</t>
    </r>
  </si>
  <si>
    <r>
      <rPr>
        <vertAlign val="superscript"/>
        <sz val="8"/>
        <color theme="1"/>
        <rFont val="Arial"/>
        <family val="2"/>
      </rPr>
      <t>(3)</t>
    </r>
    <r>
      <rPr>
        <sz val="8"/>
        <color theme="1"/>
        <rFont val="Arial"/>
        <family val="2"/>
      </rPr>
      <t xml:space="preserve"> In December 2015 Snap Lake was placed on long term care and maintenance.</t>
    </r>
  </si>
  <si>
    <r>
      <rPr>
        <vertAlign val="superscript"/>
        <sz val="8"/>
        <color theme="1"/>
        <rFont val="Arial"/>
        <family val="2"/>
      </rPr>
      <t>(1)</t>
    </r>
    <r>
      <rPr>
        <sz val="8"/>
        <color theme="1"/>
        <rFont val="Arial"/>
        <family val="2"/>
      </rPr>
      <t xml:space="preserve"> Peace River Coal in Canada was placed on long term care and maintenance in December 2014.</t>
    </r>
  </si>
  <si>
    <r>
      <rPr>
        <vertAlign val="superscript"/>
        <sz val="8"/>
        <color theme="1"/>
        <rFont val="Arial"/>
        <family val="2"/>
      </rPr>
      <t>(2)</t>
    </r>
    <r>
      <rPr>
        <sz val="8"/>
        <color theme="1"/>
        <rFont val="Arial"/>
        <family val="2"/>
      </rPr>
      <t xml:space="preserve"> In January 2016 the Group announced that it had entered into a Sale and Purchase Agreement to sell its 100% interest in the Callide thermal coal mine, subject to several conditions precedent.</t>
    </r>
  </si>
  <si>
    <r>
      <rPr>
        <vertAlign val="superscript"/>
        <sz val="8"/>
        <color theme="1"/>
        <rFont val="Arial"/>
        <family val="2"/>
      </rPr>
      <t>(3)</t>
    </r>
    <r>
      <rPr>
        <sz val="8"/>
        <color theme="1"/>
        <rFont val="Arial"/>
        <family val="2"/>
      </rPr>
      <t xml:space="preserve"> In April 2016 the Group announced that it had entered into a Sale and Purchase Agreement to sell its 70% interest in Foxleigh, subject to several conditions precedent. This transaction completed in August 2016.</t>
    </r>
  </si>
  <si>
    <t>Consolidated income statement – Five-year history</t>
  </si>
  <si>
    <t>Consolidated balance sheet – Five-year history</t>
  </si>
  <si>
    <t>Consolidated cash flow statement – Five-year history</t>
  </si>
  <si>
    <t>Employee numbers by segment – Five-year history</t>
  </si>
  <si>
    <t>Key financial data – 10-year history</t>
  </si>
  <si>
    <t>Financial performance – Five-year history</t>
  </si>
  <si>
    <t xml:space="preserve">Throughout the Fact Book we use a number of financial and non-financial measures to assess our performance. The measures are defined on pages </t>
  </si>
  <si>
    <r>
      <rPr>
        <vertAlign val="superscript"/>
        <sz val="8"/>
        <color theme="1"/>
        <rFont val="Arial"/>
        <family val="2"/>
      </rPr>
      <t>(1)</t>
    </r>
    <r>
      <rPr>
        <sz val="8"/>
        <color theme="1"/>
        <rFont val="Arial"/>
        <family val="2"/>
      </rPr>
      <t xml:space="preserve"> In 2013, the Group adopted IFRS 11, IFRIC 20 and IAS 19, resulting in the restatement of 2012. 2011 has not been restated and is presented under the accounting pronouncements that existed prior to the 2013 adoption.</t>
    </r>
  </si>
  <si>
    <r>
      <rPr>
        <vertAlign val="superscript"/>
        <sz val="8"/>
        <color theme="1"/>
        <rFont val="Arial"/>
        <family val="2"/>
      </rPr>
      <t>(1)</t>
    </r>
    <r>
      <rPr>
        <sz val="8"/>
        <color theme="1"/>
        <rFont val="Arial"/>
        <family val="2"/>
      </rPr>
      <t xml:space="preserve"> In 2013, the Group adopted IFRS 11, IFRIC 20 and IAS 19, resulting in the restatement of 2012. 2011 has not been restated and is presented under the </t>
    </r>
  </si>
  <si>
    <t>Net repayment of loans granted/(loans advanced)</t>
  </si>
  <si>
    <r>
      <rPr>
        <vertAlign val="superscript"/>
        <sz val="8"/>
        <color theme="1"/>
        <rFont val="Arial"/>
        <family val="2"/>
      </rPr>
      <t>(1)</t>
    </r>
    <r>
      <rPr>
        <sz val="8"/>
        <color theme="1"/>
        <rFont val="Arial"/>
        <family val="2"/>
      </rPr>
      <t xml:space="preserve"> In 2013, the Group adopted IFRS 11, IFRIC 20 and IAS 19, resulting in the restatement of 2012. 2011 has not been restated and is presented under the accounting</t>
    </r>
  </si>
  <si>
    <t>KEY FINANCIAL DATA – 10-YEAR HISTORY</t>
  </si>
  <si>
    <t>Total refined production</t>
  </si>
  <si>
    <t>Post-August 2012 acquisition</t>
  </si>
  <si>
    <t>Pre-August 2012 acquisition</t>
  </si>
  <si>
    <t>Chagres smelter</t>
  </si>
  <si>
    <r>
      <rPr>
        <vertAlign val="superscript"/>
        <sz val="8"/>
        <color theme="1"/>
        <rFont val="Arial"/>
        <family val="2"/>
      </rPr>
      <t>(1)</t>
    </r>
    <r>
      <rPr>
        <sz val="8"/>
        <color theme="1"/>
        <rFont val="Arial"/>
        <family val="2"/>
      </rPr>
      <t xml:space="preserve"> Saleable production.</t>
    </r>
  </si>
  <si>
    <r>
      <rPr>
        <vertAlign val="superscript"/>
        <sz val="8"/>
        <color theme="1"/>
        <rFont val="Arial"/>
        <family val="2"/>
      </rPr>
      <t>(2)</t>
    </r>
    <r>
      <rPr>
        <sz val="8"/>
        <color theme="1"/>
        <rFont val="Arial"/>
        <family val="2"/>
      </rPr>
      <t xml:space="preserve"> Production includes medium carbon ferro-manganese.</t>
    </r>
  </si>
  <si>
    <t>Carbones del Cerrejón</t>
  </si>
  <si>
    <t>Segmental information – Financial and production data</t>
  </si>
  <si>
    <t>ACCOUNTING TREATMENT</t>
  </si>
  <si>
    <t>This document sets out the accounting treatment applied to each of the Group's major assets.</t>
  </si>
  <si>
    <t>Segment and asset</t>
  </si>
  <si>
    <t>Location</t>
  </si>
  <si>
    <t>Accounting treatment</t>
  </si>
  <si>
    <r>
      <t>78%</t>
    </r>
    <r>
      <rPr>
        <vertAlign val="superscript"/>
        <sz val="11"/>
        <color theme="1"/>
        <rFont val="Arial"/>
        <family val="2"/>
      </rPr>
      <t>(1)</t>
    </r>
  </si>
  <si>
    <t>Mogalakwena Mine</t>
  </si>
  <si>
    <t>Full consolidation</t>
  </si>
  <si>
    <r>
      <t>Amandelbult</t>
    </r>
    <r>
      <rPr>
        <vertAlign val="superscript"/>
        <sz val="11"/>
        <color theme="1"/>
        <rFont val="Arial"/>
        <family val="2"/>
      </rPr>
      <t>(2)</t>
    </r>
  </si>
  <si>
    <r>
      <t>Rustenburg</t>
    </r>
    <r>
      <rPr>
        <vertAlign val="superscript"/>
        <sz val="11"/>
        <color theme="1"/>
        <rFont val="Arial"/>
        <family val="2"/>
      </rPr>
      <t>(3)</t>
    </r>
  </si>
  <si>
    <t>Western Limb Tailings Treatment</t>
  </si>
  <si>
    <t>Waterval Smelter (including converting process)</t>
  </si>
  <si>
    <t>Mortimer Smelter</t>
  </si>
  <si>
    <t>Polokwane Smelter</t>
  </si>
  <si>
    <t>Rustenburg Base Metals Refinery</t>
  </si>
  <si>
    <t>Precious Metals Refinery</t>
  </si>
  <si>
    <t>Twickenham Mine</t>
  </si>
  <si>
    <t>Unki Mine</t>
  </si>
  <si>
    <t>Zimbabwe</t>
  </si>
  <si>
    <t>Union Section</t>
  </si>
  <si>
    <t>Masa Chrome Company</t>
  </si>
  <si>
    <t>Modikwa Platinum Joint Operation</t>
  </si>
  <si>
    <t>Joint operation</t>
  </si>
  <si>
    <t>Kroondal Pooling and Sharing Agreement</t>
  </si>
  <si>
    <t>Mototolo Joint Operation</t>
  </si>
  <si>
    <t>Bokoni</t>
  </si>
  <si>
    <t>Equity accounted associate</t>
  </si>
  <si>
    <t>Pandora</t>
  </si>
  <si>
    <t>Bafokeng-Rasimone</t>
  </si>
  <si>
    <t>Atlatsa Resources Corporate</t>
  </si>
  <si>
    <t>Johnson Matthey Fuel Cells</t>
  </si>
  <si>
    <t>Wesizwe Platinum Limited</t>
  </si>
  <si>
    <t>Financial asset investment</t>
  </si>
  <si>
    <t>Royal Bafokeng Platinum Limited</t>
  </si>
  <si>
    <r>
      <t>85%</t>
    </r>
    <r>
      <rPr>
        <vertAlign val="superscript"/>
        <sz val="11"/>
        <color theme="1"/>
        <rFont val="Arial"/>
        <family val="2"/>
      </rPr>
      <t>(4)</t>
    </r>
  </si>
  <si>
    <t>Debswana, comprising:</t>
  </si>
  <si>
    <r>
      <t>19.2%</t>
    </r>
    <r>
      <rPr>
        <vertAlign val="superscript"/>
        <sz val="11"/>
        <color theme="1"/>
        <rFont val="Arial"/>
        <family val="2"/>
      </rPr>
      <t>(5)</t>
    </r>
  </si>
  <si>
    <t>Namdeb Holdings, comprising:</t>
  </si>
  <si>
    <t>Namdeb Diamond Corporation</t>
  </si>
  <si>
    <t>De Beers Consolidated Mines, comprising:</t>
  </si>
  <si>
    <r>
      <t>100%</t>
    </r>
    <r>
      <rPr>
        <vertAlign val="superscript"/>
        <sz val="11"/>
        <color theme="1"/>
        <rFont val="Arial"/>
        <family val="2"/>
      </rPr>
      <t>(6)</t>
    </r>
  </si>
  <si>
    <t>De Beers Sightholder Sales South Africa</t>
  </si>
  <si>
    <t>De Beers Canada, comprising:</t>
  </si>
  <si>
    <t>Snap Lake</t>
  </si>
  <si>
    <t>Gahcho Kué</t>
  </si>
  <si>
    <t>Sales, comprising:</t>
  </si>
  <si>
    <t>De Beers Sightholder Sales</t>
  </si>
  <si>
    <t>Auction Sales</t>
  </si>
  <si>
    <t>Singapore</t>
  </si>
  <si>
    <t>DTC Botswana</t>
  </si>
  <si>
    <t>Namibia DTC</t>
  </si>
  <si>
    <t>Element Six, comprising:</t>
  </si>
  <si>
    <t>Element Six Technologies</t>
  </si>
  <si>
    <t>Global</t>
  </si>
  <si>
    <t>Element Six Abrasives</t>
  </si>
  <si>
    <t>Brands, comprising:</t>
  </si>
  <si>
    <t>Forevermark</t>
  </si>
  <si>
    <t>De Beers Diamond Jewellers</t>
  </si>
  <si>
    <t>Equity accounted joint venture</t>
  </si>
  <si>
    <t>De Beers Group Services (Exploration and Services)</t>
  </si>
  <si>
    <t>De Beers Marine</t>
  </si>
  <si>
    <t>Chile</t>
  </si>
  <si>
    <t>El Soldado</t>
  </si>
  <si>
    <t>Chagres</t>
  </si>
  <si>
    <t>Quellaveco</t>
  </si>
  <si>
    <t>Peru</t>
  </si>
  <si>
    <t>Brazil</t>
  </si>
  <si>
    <r>
      <t>Sishen</t>
    </r>
    <r>
      <rPr>
        <vertAlign val="superscript"/>
        <sz val="11"/>
        <color theme="1"/>
        <rFont val="Arial"/>
        <family val="2"/>
      </rPr>
      <t>(7)</t>
    </r>
  </si>
  <si>
    <r>
      <t>Kolomela</t>
    </r>
    <r>
      <rPr>
        <vertAlign val="superscript"/>
        <sz val="11"/>
        <color theme="1"/>
        <rFont val="Arial"/>
        <family val="2"/>
      </rPr>
      <t>(7)</t>
    </r>
  </si>
  <si>
    <r>
      <t>Ferroport</t>
    </r>
    <r>
      <rPr>
        <vertAlign val="superscript"/>
        <sz val="11"/>
        <color theme="1"/>
        <rFont val="Arial"/>
        <family val="2"/>
      </rPr>
      <t>(8)</t>
    </r>
  </si>
  <si>
    <t>South Africa and Australia</t>
  </si>
  <si>
    <t>Coal Australia and Canada, comprising:</t>
  </si>
  <si>
    <t>Callide</t>
  </si>
  <si>
    <t>Capcoal</t>
  </si>
  <si>
    <t>Dartbrook</t>
  </si>
  <si>
    <t>Foxleigh</t>
  </si>
  <si>
    <t>Dalrymple Bay Coal Terminal Pty Ltd</t>
  </si>
  <si>
    <t>Newcastle Coal Shippers Pty Ltd</t>
  </si>
  <si>
    <t>Peace River Coal</t>
  </si>
  <si>
    <t>Coal South Africa, comprising:</t>
  </si>
  <si>
    <t>Phola wash plant</t>
  </si>
  <si>
    <r>
      <t>Kriel</t>
    </r>
    <r>
      <rPr>
        <vertAlign val="superscript"/>
        <sz val="11"/>
        <color theme="1"/>
        <rFont val="Arial"/>
        <family val="2"/>
      </rPr>
      <t>(9)</t>
    </r>
  </si>
  <si>
    <r>
      <t>Zibulo</t>
    </r>
    <r>
      <rPr>
        <vertAlign val="superscript"/>
        <sz val="11"/>
        <color theme="1"/>
        <rFont val="Arial"/>
        <family val="2"/>
      </rPr>
      <t>(9)</t>
    </r>
  </si>
  <si>
    <t>Richards Bay Coal Terminal</t>
  </si>
  <si>
    <t>Corporate and other</t>
  </si>
  <si>
    <r>
      <t>Vergelegen</t>
    </r>
    <r>
      <rPr>
        <vertAlign val="superscript"/>
        <sz val="11"/>
        <color theme="1"/>
        <rFont val="Arial"/>
        <family val="2"/>
      </rPr>
      <t>(10)</t>
    </r>
  </si>
  <si>
    <t>Exxaro Resources</t>
  </si>
  <si>
    <t>Southern Africa and Australia</t>
  </si>
  <si>
    <r>
      <rPr>
        <vertAlign val="superscript"/>
        <sz val="9"/>
        <color theme="1"/>
        <rFont val="Arial"/>
        <family val="2"/>
      </rPr>
      <t>(1)</t>
    </r>
    <r>
      <rPr>
        <sz val="9"/>
        <color theme="1"/>
        <rFont val="Arial"/>
        <family val="2"/>
      </rPr>
      <t xml:space="preserve"> The Group’s effective interest in Anglo American Platinum is 79.8%, which includes shares issued as part of a community empowerment deal. 79.8% should be applied to all holdings within Platinum to determine the Group's attributable share of the asset.</t>
    </r>
  </si>
  <si>
    <r>
      <rPr>
        <vertAlign val="superscript"/>
        <sz val="9"/>
        <color theme="1"/>
        <rFont val="Arial"/>
        <family val="2"/>
      </rPr>
      <t>(2)</t>
    </r>
    <r>
      <rPr>
        <sz val="9"/>
        <color theme="1"/>
        <rFont val="Arial"/>
        <family val="2"/>
      </rPr>
      <t xml:space="preserve"> Amandelbult comprises Tumela Mine and Dishaba Mine.</t>
    </r>
  </si>
  <si>
    <r>
      <rPr>
        <vertAlign val="superscript"/>
        <sz val="9"/>
        <color theme="1"/>
        <rFont val="Arial"/>
        <family val="2"/>
      </rPr>
      <t>(3)</t>
    </r>
    <r>
      <rPr>
        <sz val="9"/>
        <color theme="1"/>
        <rFont val="Arial"/>
        <family val="2"/>
      </rPr>
      <t xml:space="preserve"> Rustenburg comprises Bathopele Mine, Thembelani Mine and Siphumelele Mine.</t>
    </r>
  </si>
  <si>
    <r>
      <rPr>
        <vertAlign val="superscript"/>
        <sz val="9"/>
        <color theme="1"/>
        <rFont val="Arial"/>
        <family val="2"/>
      </rPr>
      <t>(4)</t>
    </r>
    <r>
      <rPr>
        <sz val="9"/>
        <color theme="1"/>
        <rFont val="Arial"/>
        <family val="2"/>
      </rPr>
      <t xml:space="preserve"> 85% should be applied to all holdings within De Beers to determine the Group's attributable share of the asset.</t>
    </r>
  </si>
  <si>
    <r>
      <rPr>
        <vertAlign val="superscript"/>
        <sz val="9"/>
        <color theme="1"/>
        <rFont val="Arial"/>
        <family val="2"/>
      </rPr>
      <t>(5)</t>
    </r>
    <r>
      <rPr>
        <sz val="9"/>
        <color theme="1"/>
        <rFont val="Arial"/>
        <family val="2"/>
      </rPr>
      <t xml:space="preserve"> De Beers owns 50% of equity in Debswana, but consolidates 19.2% of Debswana on a proportionate basis, reflecting the economic interest. The Group's effective interest in Debswana is 16.3%.</t>
    </r>
  </si>
  <si>
    <r>
      <rPr>
        <vertAlign val="superscript"/>
        <sz val="9"/>
        <color theme="1"/>
        <rFont val="Arial"/>
        <family val="2"/>
      </rPr>
      <t>(6)</t>
    </r>
    <r>
      <rPr>
        <sz val="9"/>
        <color theme="1"/>
        <rFont val="Arial"/>
        <family val="2"/>
      </rPr>
      <t xml:space="preserve"> De Beers' legal ownership of De Beers Consolidated Mines (DBCM) is 74%. For accounting purposes De Beers consolidates 100% of DBCM as it is deemed to control the BEE entity which holds the remaining 26%. The Group's effective in DBCM is 85%.</t>
    </r>
  </si>
  <si>
    <r>
      <rPr>
        <vertAlign val="superscript"/>
        <sz val="9"/>
        <color theme="1"/>
        <rFont val="Arial"/>
        <family val="2"/>
      </rPr>
      <t>(7)</t>
    </r>
    <r>
      <rPr>
        <sz val="9"/>
        <color theme="1"/>
        <rFont val="Arial"/>
        <family val="2"/>
      </rPr>
      <t xml:space="preserve"> Sishen and Kolomela are fully owned by the Sishen Iron Ore Company (SIOC). Kumba Iron Ore Limited has a 77% interest in SIOC. Of this 77%, 73.9% is held directly by Kumba Iron Ore, and the remaining 3.1% is held by the Kumba Envision Trust, which is consolidated by the Group. The Group has a 69.7% interest in Kumba Iron Ore. Consequently, the Group's effective interest in SIOC is 53.7%.</t>
    </r>
  </si>
  <si>
    <r>
      <rPr>
        <vertAlign val="superscript"/>
        <sz val="9"/>
        <color theme="1"/>
        <rFont val="Arial"/>
        <family val="2"/>
      </rPr>
      <t>(8)</t>
    </r>
    <r>
      <rPr>
        <sz val="9"/>
        <color theme="1"/>
        <rFont val="Arial"/>
        <family val="2"/>
      </rPr>
      <t xml:space="preserve"> Ferroport owns and operates the iron ore handling and shipping facilities at the port of Açu which is currently under construction.</t>
    </r>
  </si>
  <si>
    <r>
      <rPr>
        <vertAlign val="superscript"/>
        <sz val="9"/>
        <color theme="1"/>
        <rFont val="Arial"/>
        <family val="2"/>
      </rPr>
      <t>(9)</t>
    </r>
    <r>
      <rPr>
        <sz val="9"/>
        <color theme="1"/>
        <rFont val="Arial"/>
        <family val="2"/>
      </rPr>
      <t xml:space="preserve"> Kriel and Zibulo form part of the Anglo Inyosi Coal BEE company of which the Group owns 73%.</t>
    </r>
  </si>
  <si>
    <r>
      <rPr>
        <vertAlign val="superscript"/>
        <sz val="9"/>
        <color theme="1"/>
        <rFont val="Arial"/>
        <family val="2"/>
      </rPr>
      <t>(10)</t>
    </r>
    <r>
      <rPr>
        <sz val="9"/>
        <color theme="1"/>
        <rFont val="Arial"/>
        <family val="2"/>
      </rPr>
      <t xml:space="preserve"> Vergelegen is a producer of wine and owner of vineyards in South Africa.</t>
    </r>
  </si>
  <si>
    <t>Accounting treatment explanation</t>
  </si>
  <si>
    <t>For the full detail of the Group's accounting policies, please refer to the Financial Statement in the 2015 Annual Report.</t>
  </si>
  <si>
    <t>A summary of the Group for investors is available here:</t>
  </si>
  <si>
    <t>Anglo American Investor Guide 2015</t>
  </si>
  <si>
    <t>100% of the asset's results are consolidated on a line-by-line basis, after elimination of relevant intercompany transactions and other consolidation adjustments. For non-wholly owned assets, non-controlling interests are presented separately on the balance sheet and income statement.</t>
  </si>
  <si>
    <t>Joint arrangements</t>
  </si>
  <si>
    <t xml:space="preserve">Joint arramgements are arrangements in which the Group shares joint control with one or more parties. Joint control is the contractually agreed sharing of control of an arrangement, and exists only when decisions about the activities that significantly affect the arrangement's returns require the unanimous consent of the parties sharing control.
Joint arrangements are classified as either joint operations or joint ventures based on the rights and obligations of the parties to the arrangement. </t>
  </si>
  <si>
    <t xml:space="preserve">Joint operations </t>
  </si>
  <si>
    <t>In joint operations, the parties have rights to the assets and obligations for the liabilities relating to the arrangement. The Group accounts for joint operations by recognising the assets, liabilities, revenue and expenses for which it has rights or obligations, including its share of such items held or incurred jointly, on a line-by-line basis.</t>
  </si>
  <si>
    <t>Equity accounted joint ventures</t>
  </si>
  <si>
    <t>In joint ventures, the parties have rights to the net assets of the arrangement. Investments in joint ventures are accounted for using the equity method of accounting whereby the Group's share of the net income from the joint venture is presented as a single line item on the income statement and its investment is presented on a single line of the balance sheet. This is the same as the accounting for associates (see below). A number of the Group's key financial metrics include the Group's share of the corresponding items in its associates' and joint ventures' results. The cash flow statement does not include the Group's share of joint ventures' cash flows, but does reflect transactions between the Group and the joint venture.</t>
  </si>
  <si>
    <t>Equity accounted associates</t>
  </si>
  <si>
    <t>Associates are investments over which the Group has significant influence, which is the power to participate in the financial and operating policy decisions of the investee, but without the ability to exercise control or joint control. Typically the Group owns between 20% and 50% of the voting equity of its associates. Investments in associates are accounted for using the equity method of accounting in the same way as joint ventures (see above). A number of the Group's key financial metrics include the Group's share of associates' results. The cash flow statement does not include the Group's share of associates' cash flows, but does reflect transactions between the Group and the associate.</t>
  </si>
  <si>
    <t>Investments, other than investments in subsidiaries, joint arrangements, and associates, are financial asset investments and are initially recognised at fair value. Financial asset investments classified as available for sale are subsequently also measured at fair value. Unrealised gains and losses are recognised in equity until the investment is disposed of or impaired, at which time the cumulative gain or loss previously recognised in equity is recycled to the income statement.
The financial asset investments in the list above are all classified as available-for-sale investments, and follow the accounting treatment set out above. These are equity interests where the Group does not have control, joint control or significant influence. The Group also has financial asset investments classified as loans, which are not relevant here.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</si>
</sst>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
    <numFmt numFmtId="165" formatCode="_-* #,##0_-;\-* #,##0_-;_-* &quot;-&quot;??_-;_-@_-"/>
    <numFmt numFmtId="166" formatCode="#,##0.00;\(#,##0.00\)"/>
    <numFmt numFmtId="167" formatCode="0.0%"/>
    <numFmt numFmtId="168" formatCode="#,##0;\(#,##0\);&quot;-&quot;"/>
    <numFmt numFmtId="169" formatCode="#,##0.00;\(#,##0.00\);&quot;-&quot;"/>
    <numFmt numFmtId="170" formatCode="#,##0.0;\(#,##0.0\);&quot;-&quot;"/>
    <numFmt numFmtId="171" formatCode="_-* #,##0.0_-;\-* #,##0.0_-;_-* &quot;-&quot;??_-;_-@_-"/>
    <numFmt numFmtId="172" formatCode="#,##0.0;\(#,##0.0\)"/>
  </numFmts>
  <fonts count="39"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theme="1"/>
      <name val="Arial"/>
      <family val="2"/>
    </font>
    <font>
      <b/>
      <sz val="11"/>
      <color rgb="FF002060"/>
      <name val="Arial"/>
      <family val="2"/>
    </font>
    <font>
      <sz val="11"/>
      <name val="Arial"/>
      <family val="2"/>
    </font>
    <font>
      <u/>
      <sz val="11"/>
      <color theme="10"/>
      <name val="Arial"/>
      <family val="2"/>
    </font>
    <font>
      <sz val="8"/>
      <name val="Arial"/>
      <family val="2"/>
    </font>
    <font>
      <b/>
      <sz val="11"/>
      <name val="Arial"/>
      <family val="2"/>
    </font>
    <font>
      <sz val="12"/>
      <color rgb="FF002060"/>
      <name val="Arial"/>
      <family val="2"/>
    </font>
    <font>
      <sz val="12"/>
      <color theme="1"/>
      <name val="Arial"/>
      <family val="2"/>
    </font>
    <font>
      <b/>
      <sz val="12"/>
      <color rgb="FF002060"/>
      <name val="Arial"/>
      <family val="2"/>
    </font>
    <font>
      <sz val="12"/>
      <name val="Arial"/>
      <family val="2"/>
    </font>
    <font>
      <u/>
      <sz val="12"/>
      <color theme="10"/>
      <name val="Arial"/>
      <family val="2"/>
    </font>
    <font>
      <b/>
      <sz val="12"/>
      <name val="Arial"/>
      <family val="2"/>
    </font>
    <font>
      <b/>
      <sz val="40"/>
      <color rgb="FFE2D8AF"/>
      <name val="Arial"/>
      <family val="2"/>
    </font>
    <font>
      <sz val="8"/>
      <color theme="1"/>
      <name val="Arial"/>
      <family val="2"/>
    </font>
    <font>
      <vertAlign val="superscript"/>
      <sz val="11"/>
      <color theme="1"/>
      <name val="Arial"/>
      <family val="2"/>
    </font>
    <font>
      <b/>
      <sz val="11"/>
      <color theme="1"/>
      <name val="Arial"/>
      <family val="2"/>
    </font>
    <font>
      <sz val="10"/>
      <color theme="1"/>
      <name val="Arial"/>
      <family val="2"/>
    </font>
    <font>
      <vertAlign val="superscript"/>
      <sz val="8"/>
      <color theme="1"/>
      <name val="Arial"/>
      <family val="2"/>
    </font>
    <font>
      <b/>
      <sz val="11"/>
      <color rgb="FF002776"/>
      <name val="Arial"/>
      <family val="2"/>
    </font>
    <font>
      <sz val="11"/>
      <color rgb="FF002776"/>
      <name val="Arial"/>
      <family val="2"/>
    </font>
    <font>
      <b/>
      <sz val="16"/>
      <color rgb="FF002060"/>
      <name val="Arial"/>
      <family val="2"/>
    </font>
    <font>
      <vertAlign val="superscript"/>
      <sz val="11"/>
      <name val="Arial"/>
      <family val="2"/>
    </font>
    <font>
      <b/>
      <vertAlign val="superscript"/>
      <sz val="11"/>
      <color theme="1"/>
      <name val="Arial"/>
      <family val="2"/>
    </font>
    <font>
      <b/>
      <sz val="8"/>
      <color rgb="FF002776"/>
      <name val="Arial"/>
      <family val="2"/>
    </font>
    <font>
      <b/>
      <sz val="16"/>
      <color rgb="FF002776"/>
      <name val="Arial"/>
      <family val="2"/>
    </font>
    <font>
      <b/>
      <sz val="40"/>
      <color rgb="FF002776"/>
      <name val="Arial"/>
      <family val="2"/>
    </font>
    <font>
      <b/>
      <sz val="24"/>
      <color rgb="FF002776"/>
      <name val="Arial"/>
      <family val="2"/>
    </font>
    <font>
      <b/>
      <sz val="9"/>
      <color rgb="FF002776"/>
      <name val="Arial"/>
      <family val="2"/>
    </font>
    <font>
      <b/>
      <sz val="11"/>
      <color theme="8" tint="-0.499984740745262"/>
      <name val="Arial"/>
      <family val="2"/>
    </font>
    <font>
      <b/>
      <sz val="10"/>
      <color rgb="FF002060"/>
      <name val="Arial"/>
      <family val="2"/>
    </font>
    <font>
      <vertAlign val="superscript"/>
      <sz val="8"/>
      <name val="Arial"/>
      <family val="2"/>
    </font>
    <font>
      <sz val="9"/>
      <color theme="1"/>
      <name val="Arial"/>
      <family val="2"/>
    </font>
    <font>
      <vertAlign val="superscript"/>
      <sz val="9"/>
      <color theme="1"/>
      <name val="Arial"/>
      <family val="2"/>
    </font>
    <font>
      <b/>
      <u/>
      <sz val="11"/>
      <color theme="1"/>
      <name val="Arial"/>
      <family val="2"/>
    </font>
    <font>
      <u/>
      <sz val="11"/>
      <color theme="1"/>
      <name val="Arial"/>
      <family val="2"/>
    </font>
  </fonts>
  <fills count="5">
    <fill>
      <patternFill patternType="none"/>
    </fill>
    <fill>
      <patternFill patternType="gray125"/>
    </fill>
    <fill>
      <patternFill patternType="solid">
        <fgColor theme="0"/>
        <bgColor indexed="64"/>
      </patternFill>
    </fill>
    <fill>
      <patternFill patternType="solid">
        <fgColor rgb="FFE2D8AF"/>
        <bgColor indexed="64"/>
      </patternFill>
    </fill>
    <fill>
      <patternFill patternType="solid">
        <fgColor rgb="FFA4AECE"/>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protection locked="0"/>
    </xf>
    <xf numFmtId="0" fontId="3" fillId="0" borderId="0" applyNumberFormat="0" applyFill="0" applyBorder="0" applyAlignment="0" applyProtection="0"/>
  </cellStyleXfs>
  <cellXfs count="273">
    <xf numFmtId="0" fontId="0" fillId="0" borderId="0" xfId="0"/>
    <xf numFmtId="0" fontId="3" fillId="2" borderId="0" xfId="4" applyFill="1" applyBorder="1"/>
    <xf numFmtId="0" fontId="4" fillId="0" borderId="0" xfId="0" applyFont="1"/>
    <xf numFmtId="0" fontId="5" fillId="2" borderId="0" xfId="0" applyFont="1" applyFill="1" applyBorder="1"/>
    <xf numFmtId="0" fontId="4" fillId="2" borderId="0" xfId="0" applyFont="1" applyFill="1" applyBorder="1"/>
    <xf numFmtId="0" fontId="6" fillId="2" borderId="0" xfId="0" applyFont="1" applyFill="1" applyBorder="1"/>
    <xf numFmtId="164" fontId="5" fillId="2" borderId="0" xfId="0" applyNumberFormat="1" applyFont="1" applyFill="1" applyBorder="1"/>
    <xf numFmtId="164" fontId="4" fillId="2" borderId="0" xfId="0" applyNumberFormat="1" applyFont="1" applyFill="1" applyBorder="1"/>
    <xf numFmtId="166" fontId="5" fillId="2" borderId="0" xfId="0" applyNumberFormat="1" applyFont="1" applyFill="1" applyBorder="1"/>
    <xf numFmtId="166" fontId="4" fillId="2" borderId="0" xfId="0" applyNumberFormat="1" applyFont="1" applyFill="1" applyBorder="1"/>
    <xf numFmtId="43" fontId="5" fillId="2" borderId="0" xfId="1" applyFont="1" applyFill="1" applyBorder="1" applyAlignment="1">
      <alignment horizontal="right"/>
    </xf>
    <xf numFmtId="9" fontId="5" fillId="2" borderId="0" xfId="2" applyFont="1" applyFill="1" applyBorder="1"/>
    <xf numFmtId="9" fontId="4" fillId="2" borderId="0" xfId="2" applyFont="1" applyFill="1" applyBorder="1"/>
    <xf numFmtId="0" fontId="4" fillId="2" borderId="0" xfId="0" applyFont="1" applyFill="1" applyBorder="1" applyAlignment="1">
      <alignment horizontal="right"/>
    </xf>
    <xf numFmtId="0" fontId="4" fillId="2" borderId="0" xfId="0" applyFont="1" applyFill="1" applyBorder="1" applyAlignment="1">
      <alignment horizontal="center"/>
    </xf>
    <xf numFmtId="0" fontId="4" fillId="2" borderId="0" xfId="0" applyFont="1" applyFill="1" applyBorder="1" applyAlignment="1">
      <alignment horizontal="center" wrapText="1"/>
    </xf>
    <xf numFmtId="0" fontId="8" fillId="2" borderId="0" xfId="0" applyFont="1" applyFill="1" applyBorder="1"/>
    <xf numFmtId="0" fontId="8" fillId="2" borderId="0" xfId="0" quotePrefix="1" applyFont="1" applyFill="1" applyBorder="1"/>
    <xf numFmtId="0" fontId="9" fillId="2" borderId="0" xfId="0" applyFont="1" applyFill="1" applyBorder="1"/>
    <xf numFmtId="0" fontId="10" fillId="0" borderId="0" xfId="0" applyFont="1"/>
    <xf numFmtId="0" fontId="11" fillId="0" borderId="0" xfId="0" applyFont="1"/>
    <xf numFmtId="0" fontId="12" fillId="0" borderId="0" xfId="0" applyFont="1"/>
    <xf numFmtId="0" fontId="12" fillId="2" borderId="0" xfId="0" applyFont="1" applyFill="1" applyBorder="1"/>
    <xf numFmtId="0" fontId="11" fillId="2" borderId="0" xfId="0" applyFont="1" applyFill="1" applyBorder="1"/>
    <xf numFmtId="0" fontId="13" fillId="2" borderId="0" xfId="0" applyFont="1" applyFill="1" applyBorder="1"/>
    <xf numFmtId="164" fontId="12" fillId="2" borderId="0" xfId="0" applyNumberFormat="1" applyFont="1" applyFill="1" applyBorder="1"/>
    <xf numFmtId="164" fontId="11" fillId="2" borderId="0" xfId="0" applyNumberFormat="1" applyFont="1" applyFill="1" applyBorder="1"/>
    <xf numFmtId="166" fontId="12" fillId="2" borderId="0" xfId="0" applyNumberFormat="1" applyFont="1" applyFill="1" applyBorder="1"/>
    <xf numFmtId="166" fontId="11" fillId="2" borderId="0" xfId="0" applyNumberFormat="1" applyFont="1" applyFill="1" applyBorder="1"/>
    <xf numFmtId="43" fontId="12" fillId="2" borderId="0" xfId="1" applyFont="1" applyFill="1" applyBorder="1" applyAlignment="1">
      <alignment horizontal="right"/>
    </xf>
    <xf numFmtId="9" fontId="12" fillId="2" borderId="0" xfId="2" applyFont="1" applyFill="1" applyBorder="1"/>
    <xf numFmtId="9" fontId="11" fillId="2" borderId="0" xfId="2" applyFont="1" applyFill="1" applyBorder="1"/>
    <xf numFmtId="0" fontId="11" fillId="2" borderId="0" xfId="0" applyFont="1" applyFill="1" applyBorder="1" applyAlignment="1">
      <alignment horizontal="right"/>
    </xf>
    <xf numFmtId="0" fontId="11" fillId="2" borderId="0" xfId="0" applyFont="1" applyFill="1" applyBorder="1" applyAlignment="1">
      <alignment horizontal="center"/>
    </xf>
    <xf numFmtId="0" fontId="11" fillId="2" borderId="0" xfId="0" applyFont="1" applyFill="1" applyBorder="1" applyAlignment="1">
      <alignment horizontal="center" wrapText="1"/>
    </xf>
    <xf numFmtId="0" fontId="14" fillId="2" borderId="0" xfId="4" applyFont="1" applyFill="1" applyBorder="1"/>
    <xf numFmtId="0" fontId="13" fillId="2" borderId="0" xfId="0" quotePrefix="1" applyFont="1" applyFill="1" applyBorder="1"/>
    <xf numFmtId="0" fontId="15" fillId="2" borderId="0" xfId="0" applyFont="1" applyFill="1" applyBorder="1"/>
    <xf numFmtId="0" fontId="16" fillId="2" borderId="0" xfId="0" applyFont="1" applyFill="1" applyBorder="1"/>
    <xf numFmtId="0" fontId="5" fillId="0" borderId="0" xfId="0" applyFont="1"/>
    <xf numFmtId="0" fontId="17" fillId="0" borderId="1" xfId="0" applyFont="1" applyBorder="1"/>
    <xf numFmtId="0" fontId="4" fillId="0" borderId="1" xfId="0" applyFont="1" applyBorder="1"/>
    <xf numFmtId="0" fontId="6" fillId="0" borderId="1" xfId="0" applyFont="1" applyBorder="1"/>
    <xf numFmtId="0" fontId="6" fillId="0" borderId="0" xfId="0" applyFont="1"/>
    <xf numFmtId="164" fontId="4" fillId="0" borderId="0" xfId="0" applyNumberFormat="1" applyFont="1"/>
    <xf numFmtId="166" fontId="4" fillId="0" borderId="0" xfId="0" applyNumberFormat="1" applyFont="1"/>
    <xf numFmtId="0" fontId="6" fillId="0" borderId="0" xfId="0" applyFont="1" applyBorder="1"/>
    <xf numFmtId="0" fontId="4" fillId="0" borderId="0" xfId="0" applyFont="1" applyBorder="1"/>
    <xf numFmtId="9" fontId="4" fillId="0" borderId="0" xfId="2" applyFont="1" applyBorder="1"/>
    <xf numFmtId="0" fontId="6" fillId="0" borderId="1" xfId="0" applyFont="1" applyFill="1" applyBorder="1"/>
    <xf numFmtId="0" fontId="4" fillId="0" borderId="1" xfId="0" applyFont="1" applyFill="1" applyBorder="1"/>
    <xf numFmtId="164" fontId="4" fillId="0" borderId="1" xfId="2" applyNumberFormat="1" applyFont="1" applyBorder="1"/>
    <xf numFmtId="164" fontId="4" fillId="2" borderId="1" xfId="0" applyNumberFormat="1" applyFont="1" applyFill="1" applyBorder="1" applyAlignment="1">
      <alignment horizontal="right"/>
    </xf>
    <xf numFmtId="0" fontId="4" fillId="0" borderId="1" xfId="0" applyFont="1" applyBorder="1" applyAlignment="1">
      <alignment horizontal="right"/>
    </xf>
    <xf numFmtId="0" fontId="9" fillId="0" borderId="0" xfId="0" applyFont="1"/>
    <xf numFmtId="0" fontId="4" fillId="0" borderId="0" xfId="0" applyFont="1" applyAlignment="1">
      <alignment horizontal="right"/>
    </xf>
    <xf numFmtId="0" fontId="4" fillId="0" borderId="0" xfId="0" applyFont="1" applyBorder="1" applyAlignment="1">
      <alignment horizontal="right"/>
    </xf>
    <xf numFmtId="0" fontId="19" fillId="0" borderId="0" xfId="0" applyFont="1"/>
    <xf numFmtId="0" fontId="19" fillId="0" borderId="1" xfId="0" applyFont="1" applyBorder="1"/>
    <xf numFmtId="0" fontId="19" fillId="0" borderId="2" xfId="0" applyFont="1" applyBorder="1"/>
    <xf numFmtId="0" fontId="19" fillId="0" borderId="10" xfId="0" applyFont="1" applyBorder="1"/>
    <xf numFmtId="0" fontId="6" fillId="2" borderId="1" xfId="0" applyFont="1" applyFill="1" applyBorder="1"/>
    <xf numFmtId="0" fontId="8" fillId="2" borderId="1" xfId="0" applyFont="1" applyFill="1" applyBorder="1" applyAlignment="1">
      <alignment horizontal="right" wrapText="1"/>
    </xf>
    <xf numFmtId="164" fontId="6" fillId="2" borderId="0" xfId="0" applyNumberFormat="1" applyFont="1" applyFill="1"/>
    <xf numFmtId="43" fontId="6" fillId="2" borderId="0" xfId="1" applyFont="1" applyFill="1"/>
    <xf numFmtId="164" fontId="6" fillId="2" borderId="1" xfId="0" applyNumberFormat="1" applyFont="1" applyFill="1" applyBorder="1"/>
    <xf numFmtId="164" fontId="6" fillId="2" borderId="4" xfId="0" applyNumberFormat="1" applyFont="1" applyFill="1" applyBorder="1"/>
    <xf numFmtId="43" fontId="6" fillId="2" borderId="3" xfId="1" applyFont="1" applyFill="1" applyBorder="1"/>
    <xf numFmtId="164" fontId="6" fillId="2" borderId="5" xfId="0" applyNumberFormat="1" applyFont="1" applyFill="1" applyBorder="1"/>
    <xf numFmtId="164" fontId="6" fillId="2" borderId="6" xfId="0" applyNumberFormat="1" applyFont="1" applyFill="1" applyBorder="1"/>
    <xf numFmtId="164" fontId="6" fillId="2" borderId="0" xfId="0" applyNumberFormat="1" applyFont="1" applyFill="1" applyBorder="1"/>
    <xf numFmtId="164" fontId="6" fillId="2" borderId="7" xfId="0" applyNumberFormat="1" applyFont="1" applyFill="1" applyBorder="1"/>
    <xf numFmtId="164" fontId="6" fillId="2" borderId="8" xfId="0" applyNumberFormat="1" applyFont="1" applyFill="1" applyBorder="1"/>
    <xf numFmtId="164" fontId="6" fillId="2" borderId="9" xfId="0" applyNumberFormat="1" applyFont="1" applyFill="1" applyBorder="1"/>
    <xf numFmtId="164" fontId="6" fillId="2" borderId="10" xfId="0" applyNumberFormat="1" applyFont="1" applyFill="1" applyBorder="1"/>
    <xf numFmtId="43" fontId="6" fillId="2" borderId="0" xfId="1" applyFont="1" applyFill="1" applyBorder="1"/>
    <xf numFmtId="0" fontId="4" fillId="2" borderId="1" xfId="0" applyFont="1" applyFill="1" applyBorder="1" applyAlignment="1">
      <alignment horizontal="right"/>
    </xf>
    <xf numFmtId="0" fontId="4" fillId="2" borderId="0" xfId="0" applyFont="1" applyFill="1"/>
    <xf numFmtId="0" fontId="4" fillId="2" borderId="1" xfId="0" applyFont="1" applyFill="1" applyBorder="1"/>
    <xf numFmtId="0" fontId="17" fillId="0" borderId="0" xfId="0" applyFont="1"/>
    <xf numFmtId="164" fontId="4" fillId="2" borderId="0" xfId="0" applyNumberFormat="1" applyFont="1" applyFill="1"/>
    <xf numFmtId="164" fontId="4" fillId="0" borderId="2" xfId="0" applyNumberFormat="1" applyFont="1" applyBorder="1"/>
    <xf numFmtId="164" fontId="4" fillId="2" borderId="2" xfId="0" applyNumberFormat="1" applyFont="1" applyFill="1" applyBorder="1"/>
    <xf numFmtId="43" fontId="4" fillId="0" borderId="0" xfId="1" applyFont="1"/>
    <xf numFmtId="43" fontId="4" fillId="2" borderId="0" xfId="1" applyFont="1" applyFill="1"/>
    <xf numFmtId="164" fontId="4" fillId="0" borderId="1" xfId="0" applyNumberFormat="1" applyFont="1" applyBorder="1"/>
    <xf numFmtId="164" fontId="4" fillId="2" borderId="1" xfId="0" applyNumberFormat="1" applyFont="1" applyFill="1" applyBorder="1"/>
    <xf numFmtId="164" fontId="4" fillId="0" borderId="0" xfId="0" applyNumberFormat="1" applyFont="1" applyBorder="1"/>
    <xf numFmtId="43" fontId="4" fillId="0" borderId="1" xfId="1" applyFont="1" applyBorder="1"/>
    <xf numFmtId="164" fontId="4" fillId="0" borderId="0" xfId="0" applyNumberFormat="1" applyFont="1" applyFill="1"/>
    <xf numFmtId="0" fontId="4" fillId="0" borderId="0" xfId="0" applyFont="1" applyFill="1"/>
    <xf numFmtId="43" fontId="4" fillId="0" borderId="0" xfId="1" applyFont="1" applyFill="1"/>
    <xf numFmtId="165" fontId="4" fillId="2" borderId="0" xfId="1" applyNumberFormat="1" applyFont="1" applyFill="1"/>
    <xf numFmtId="164" fontId="4" fillId="2" borderId="0" xfId="0" applyNumberFormat="1" applyFont="1" applyFill="1" applyAlignment="1">
      <alignment horizontal="right"/>
    </xf>
    <xf numFmtId="0" fontId="6" fillId="0" borderId="2" xfId="0" applyFont="1" applyBorder="1"/>
    <xf numFmtId="0" fontId="4" fillId="0" borderId="2" xfId="0" applyFont="1" applyBorder="1"/>
    <xf numFmtId="165" fontId="4" fillId="2" borderId="2" xfId="1" applyNumberFormat="1" applyFont="1" applyFill="1" applyBorder="1" applyAlignment="1">
      <alignment horizontal="right"/>
    </xf>
    <xf numFmtId="0" fontId="8" fillId="0" borderId="0" xfId="0" applyFont="1" applyFill="1" applyBorder="1"/>
    <xf numFmtId="0" fontId="20" fillId="2" borderId="0" xfId="0" applyFont="1" applyFill="1" applyAlignment="1">
      <alignment horizontal="center"/>
    </xf>
    <xf numFmtId="0" fontId="20" fillId="2" borderId="0" xfId="0" applyFont="1" applyFill="1" applyBorder="1"/>
    <xf numFmtId="0" fontId="4" fillId="2" borderId="0" xfId="0" applyFont="1" applyFill="1" applyAlignment="1">
      <alignment horizontal="center"/>
    </xf>
    <xf numFmtId="0" fontId="17" fillId="2" borderId="0" xfId="0" applyFont="1" applyFill="1"/>
    <xf numFmtId="0" fontId="17" fillId="2" borderId="0" xfId="0" applyFont="1" applyFill="1" applyAlignment="1">
      <alignment horizontal="center"/>
    </xf>
    <xf numFmtId="0" fontId="19" fillId="2" borderId="3" xfId="0" applyFont="1" applyFill="1" applyBorder="1"/>
    <xf numFmtId="0" fontId="4" fillId="2" borderId="3" xfId="0" applyFont="1" applyFill="1" applyBorder="1" applyAlignment="1">
      <alignment horizontal="center"/>
    </xf>
    <xf numFmtId="168" fontId="4" fillId="2" borderId="0" xfId="0" applyNumberFormat="1" applyFont="1" applyFill="1" applyBorder="1" applyAlignment="1">
      <alignment horizontal="center"/>
    </xf>
    <xf numFmtId="168" fontId="4" fillId="2" borderId="0" xfId="0" applyNumberFormat="1" applyFont="1" applyFill="1" applyAlignment="1">
      <alignment horizontal="center"/>
    </xf>
    <xf numFmtId="168" fontId="4" fillId="2" borderId="3" xfId="0" applyNumberFormat="1" applyFont="1" applyFill="1" applyBorder="1" applyAlignment="1">
      <alignment horizontal="center"/>
    </xf>
    <xf numFmtId="169" fontId="4" fillId="2" borderId="0" xfId="0" applyNumberFormat="1" applyFont="1" applyFill="1" applyAlignment="1">
      <alignment horizontal="center"/>
    </xf>
    <xf numFmtId="170" fontId="4" fillId="2" borderId="0" xfId="0" applyNumberFormat="1" applyFont="1" applyFill="1" applyAlignment="1">
      <alignment horizontal="center"/>
    </xf>
    <xf numFmtId="167" fontId="4" fillId="2" borderId="0" xfId="2" applyNumberFormat="1" applyFont="1" applyFill="1" applyAlignment="1">
      <alignment horizontal="center"/>
    </xf>
    <xf numFmtId="167" fontId="4" fillId="2" borderId="0" xfId="2" applyNumberFormat="1" applyFont="1" applyFill="1" applyBorder="1" applyAlignment="1">
      <alignment horizontal="center"/>
    </xf>
    <xf numFmtId="167" fontId="4" fillId="2" borderId="1" xfId="2" applyNumberFormat="1" applyFont="1" applyFill="1" applyBorder="1" applyAlignment="1">
      <alignment horizontal="center"/>
    </xf>
    <xf numFmtId="0" fontId="20" fillId="2" borderId="0" xfId="0" applyFont="1" applyFill="1"/>
    <xf numFmtId="0" fontId="22" fillId="2" borderId="0" xfId="0" applyFont="1" applyFill="1" applyAlignment="1">
      <alignment horizontal="center"/>
    </xf>
    <xf numFmtId="0" fontId="23" fillId="2" borderId="0" xfId="0" applyFont="1" applyFill="1" applyAlignment="1">
      <alignment horizontal="center"/>
    </xf>
    <xf numFmtId="0" fontId="23" fillId="2" borderId="0" xfId="0" applyFont="1" applyFill="1"/>
    <xf numFmtId="0" fontId="24" fillId="0" borderId="0" xfId="0" applyFont="1"/>
    <xf numFmtId="9" fontId="4" fillId="0" borderId="0" xfId="2" applyFont="1"/>
    <xf numFmtId="9" fontId="4" fillId="0" borderId="0" xfId="2" applyNumberFormat="1" applyFont="1"/>
    <xf numFmtId="164" fontId="4" fillId="0" borderId="0" xfId="1" applyNumberFormat="1" applyFont="1"/>
    <xf numFmtId="164" fontId="4" fillId="0" borderId="0" xfId="1" applyNumberFormat="1" applyFont="1" applyFill="1"/>
    <xf numFmtId="165" fontId="4" fillId="0" borderId="0" xfId="1" applyNumberFormat="1" applyFont="1"/>
    <xf numFmtId="165" fontId="4" fillId="0" borderId="0" xfId="1" applyNumberFormat="1" applyFont="1" applyFill="1"/>
    <xf numFmtId="0" fontId="5" fillId="0" borderId="0" xfId="0" applyFont="1" applyFill="1"/>
    <xf numFmtId="0" fontId="5" fillId="3" borderId="0" xfId="0" applyFont="1" applyFill="1"/>
    <xf numFmtId="0" fontId="4" fillId="3" borderId="0" xfId="0" applyFont="1" applyFill="1"/>
    <xf numFmtId="165" fontId="4" fillId="0" borderId="0" xfId="1" applyNumberFormat="1" applyFont="1" applyBorder="1"/>
    <xf numFmtId="165" fontId="4" fillId="0" borderId="0" xfId="1" applyNumberFormat="1" applyFont="1" applyFill="1" applyBorder="1"/>
    <xf numFmtId="0" fontId="4" fillId="0" borderId="0" xfId="0" applyFont="1" applyFill="1" applyBorder="1"/>
    <xf numFmtId="165" fontId="4" fillId="0" borderId="1" xfId="1" applyNumberFormat="1" applyFont="1" applyFill="1" applyBorder="1"/>
    <xf numFmtId="171" fontId="4" fillId="0" borderId="0" xfId="1" applyNumberFormat="1" applyFont="1"/>
    <xf numFmtId="171" fontId="4" fillId="0" borderId="0" xfId="1" applyNumberFormat="1" applyFont="1" applyFill="1" applyBorder="1"/>
    <xf numFmtId="0" fontId="6" fillId="0" borderId="1" xfId="0" applyFont="1" applyBorder="1" applyAlignment="1">
      <alignment horizontal="right"/>
    </xf>
    <xf numFmtId="164" fontId="4" fillId="0" borderId="0" xfId="1" applyNumberFormat="1" applyFont="1" applyFill="1" applyAlignment="1">
      <alignment horizontal="right"/>
    </xf>
    <xf numFmtId="165" fontId="4" fillId="0" borderId="1" xfId="0" applyNumberFormat="1" applyFont="1" applyBorder="1"/>
    <xf numFmtId="0" fontId="17" fillId="0" borderId="0" xfId="0" applyFont="1" applyFill="1" applyBorder="1"/>
    <xf numFmtId="43" fontId="4" fillId="0" borderId="0" xfId="1" applyFont="1" applyAlignment="1">
      <alignment horizontal="right"/>
    </xf>
    <xf numFmtId="164" fontId="4" fillId="0" borderId="0" xfId="0" applyNumberFormat="1" applyFont="1" applyAlignment="1">
      <alignment horizontal="right"/>
    </xf>
    <xf numFmtId="165" fontId="4" fillId="0" borderId="1" xfId="1" applyNumberFormat="1" applyFont="1" applyBorder="1"/>
    <xf numFmtId="0" fontId="17" fillId="0" borderId="0" xfId="0" applyFont="1" applyBorder="1"/>
    <xf numFmtId="165" fontId="6" fillId="0" borderId="0" xfId="1" applyNumberFormat="1" applyFont="1" applyBorder="1"/>
    <xf numFmtId="0" fontId="19" fillId="0" borderId="1" xfId="0" applyFont="1" applyFill="1" applyBorder="1"/>
    <xf numFmtId="43" fontId="4" fillId="0" borderId="0" xfId="1" applyNumberFormat="1" applyFont="1"/>
    <xf numFmtId="165" fontId="19" fillId="2" borderId="1" xfId="1" applyNumberFormat="1" applyFont="1" applyFill="1" applyBorder="1"/>
    <xf numFmtId="3" fontId="4" fillId="0" borderId="0" xfId="0" applyNumberFormat="1" applyFont="1"/>
    <xf numFmtId="3" fontId="4" fillId="0" borderId="1" xfId="0" applyNumberFormat="1" applyFont="1" applyBorder="1"/>
    <xf numFmtId="164" fontId="4" fillId="0" borderId="1" xfId="1" applyNumberFormat="1" applyFont="1" applyBorder="1"/>
    <xf numFmtId="0" fontId="4" fillId="0" borderId="0" xfId="0" applyFont="1" applyAlignment="1">
      <alignment horizontal="left" wrapText="1"/>
    </xf>
    <xf numFmtId="3" fontId="6" fillId="0" borderId="0" xfId="0" applyNumberFormat="1" applyFont="1" applyBorder="1"/>
    <xf numFmtId="0" fontId="19" fillId="0" borderId="0" xfId="0" applyFont="1" applyBorder="1"/>
    <xf numFmtId="0" fontId="4" fillId="0" borderId="2" xfId="0" applyFont="1" applyFill="1" applyBorder="1"/>
    <xf numFmtId="3" fontId="4" fillId="0" borderId="2" xfId="0" applyNumberFormat="1" applyFont="1" applyBorder="1"/>
    <xf numFmtId="165" fontId="4" fillId="0" borderId="2" xfId="1" applyNumberFormat="1" applyFont="1" applyBorder="1"/>
    <xf numFmtId="165" fontId="5" fillId="2" borderId="0" xfId="1" applyNumberFormat="1" applyFont="1" applyFill="1"/>
    <xf numFmtId="0" fontId="23" fillId="0" borderId="0" xfId="0" applyFont="1"/>
    <xf numFmtId="0" fontId="22" fillId="2" borderId="0" xfId="0" applyFont="1" applyFill="1" applyBorder="1"/>
    <xf numFmtId="0" fontId="19" fillId="2" borderId="0" xfId="0" applyFont="1" applyFill="1" applyBorder="1"/>
    <xf numFmtId="0" fontId="22" fillId="0" borderId="1" xfId="0" applyFont="1" applyBorder="1"/>
    <xf numFmtId="0" fontId="23" fillId="0" borderId="1" xfId="0" applyFont="1" applyBorder="1"/>
    <xf numFmtId="0" fontId="27" fillId="0" borderId="1" xfId="0" applyFont="1" applyBorder="1" applyAlignment="1">
      <alignment horizontal="right" wrapText="1"/>
    </xf>
    <xf numFmtId="0" fontId="22" fillId="0" borderId="0" xfId="0" applyFont="1"/>
    <xf numFmtId="0" fontId="28" fillId="0" borderId="0" xfId="0" applyFont="1"/>
    <xf numFmtId="0" fontId="23" fillId="0" borderId="0" xfId="0" applyFont="1" applyFill="1"/>
    <xf numFmtId="0" fontId="22" fillId="3" borderId="0" xfId="0" applyFont="1" applyFill="1"/>
    <xf numFmtId="164" fontId="22" fillId="4" borderId="0" xfId="0" applyNumberFormat="1" applyFont="1" applyFill="1"/>
    <xf numFmtId="166" fontId="22" fillId="4" borderId="0" xfId="0" applyNumberFormat="1" applyFont="1" applyFill="1"/>
    <xf numFmtId="43" fontId="22" fillId="4" borderId="0" xfId="1" applyFont="1" applyFill="1" applyAlignment="1">
      <alignment horizontal="right"/>
    </xf>
    <xf numFmtId="9" fontId="22" fillId="4" borderId="0" xfId="2" applyFont="1" applyFill="1" applyBorder="1"/>
    <xf numFmtId="164" fontId="22" fillId="4" borderId="1" xfId="2" applyNumberFormat="1" applyFont="1" applyFill="1" applyBorder="1"/>
    <xf numFmtId="43" fontId="22" fillId="4" borderId="0" xfId="1" applyFont="1" applyFill="1"/>
    <xf numFmtId="164" fontId="22" fillId="4" borderId="1" xfId="0" applyNumberFormat="1" applyFont="1" applyFill="1" applyBorder="1"/>
    <xf numFmtId="164" fontId="22" fillId="4" borderId="4" xfId="0" applyNumberFormat="1" applyFont="1" applyFill="1" applyBorder="1"/>
    <xf numFmtId="43" fontId="22" fillId="4" borderId="3" xfId="1" applyFont="1" applyFill="1" applyBorder="1"/>
    <xf numFmtId="164" fontId="22" fillId="4" borderId="5" xfId="0" applyNumberFormat="1" applyFont="1" applyFill="1" applyBorder="1"/>
    <xf numFmtId="164" fontId="22" fillId="4" borderId="6" xfId="0" applyNumberFormat="1" applyFont="1" applyFill="1" applyBorder="1"/>
    <xf numFmtId="164" fontId="22" fillId="4" borderId="0" xfId="0" applyNumberFormat="1" applyFont="1" applyFill="1" applyBorder="1"/>
    <xf numFmtId="164" fontId="22" fillId="4" borderId="7" xfId="0" applyNumberFormat="1" applyFont="1" applyFill="1" applyBorder="1"/>
    <xf numFmtId="164" fontId="22" fillId="4" borderId="8" xfId="0" applyNumberFormat="1" applyFont="1" applyFill="1" applyBorder="1"/>
    <xf numFmtId="164" fontId="22" fillId="4" borderId="9" xfId="0" applyNumberFormat="1" applyFont="1" applyFill="1" applyBorder="1"/>
    <xf numFmtId="164" fontId="22" fillId="4" borderId="10" xfId="0" applyNumberFormat="1" applyFont="1" applyFill="1" applyBorder="1"/>
    <xf numFmtId="164" fontId="22" fillId="4" borderId="0" xfId="1" applyNumberFormat="1" applyFont="1" applyFill="1"/>
    <xf numFmtId="164" fontId="22" fillId="4" borderId="2" xfId="0" applyNumberFormat="1" applyFont="1" applyFill="1" applyBorder="1"/>
    <xf numFmtId="164" fontId="22" fillId="4" borderId="1" xfId="1" applyNumberFormat="1" applyFont="1" applyFill="1" applyBorder="1"/>
    <xf numFmtId="164" fontId="22" fillId="4" borderId="0" xfId="1" applyNumberFormat="1" applyFont="1" applyFill="1" applyBorder="1"/>
    <xf numFmtId="43" fontId="22" fillId="4" borderId="1" xfId="1" applyFont="1" applyFill="1" applyBorder="1"/>
    <xf numFmtId="0" fontId="22" fillId="4" borderId="0" xfId="0" applyFont="1" applyFill="1"/>
    <xf numFmtId="165" fontId="22" fillId="4" borderId="2" xfId="1" applyNumberFormat="1" applyFont="1" applyFill="1" applyBorder="1" applyAlignment="1">
      <alignment horizontal="right"/>
    </xf>
    <xf numFmtId="0" fontId="23" fillId="4" borderId="3" xfId="0" applyFont="1" applyFill="1" applyBorder="1" applyAlignment="1">
      <alignment horizontal="center"/>
    </xf>
    <xf numFmtId="168" fontId="22" fillId="4" borderId="0" xfId="0" applyNumberFormat="1" applyFont="1" applyFill="1" applyBorder="1" applyAlignment="1">
      <alignment horizontal="center"/>
    </xf>
    <xf numFmtId="168" fontId="22" fillId="4" borderId="0" xfId="0" applyNumberFormat="1" applyFont="1" applyFill="1" applyAlignment="1">
      <alignment horizontal="center"/>
    </xf>
    <xf numFmtId="168" fontId="23" fillId="4" borderId="3" xfId="0" applyNumberFormat="1" applyFont="1" applyFill="1" applyBorder="1" applyAlignment="1">
      <alignment horizontal="center"/>
    </xf>
    <xf numFmtId="169" fontId="22" fillId="4" borderId="0" xfId="0" applyNumberFormat="1" applyFont="1" applyFill="1" applyAlignment="1">
      <alignment horizontal="center"/>
    </xf>
    <xf numFmtId="170" fontId="22" fillId="4" borderId="0" xfId="0" applyNumberFormat="1" applyFont="1" applyFill="1" applyAlignment="1">
      <alignment horizontal="center"/>
    </xf>
    <xf numFmtId="167" fontId="22" fillId="4" borderId="0" xfId="2" applyNumberFormat="1" applyFont="1" applyFill="1" applyAlignment="1">
      <alignment horizontal="center"/>
    </xf>
    <xf numFmtId="167" fontId="22" fillId="4" borderId="0" xfId="2" applyNumberFormat="1" applyFont="1" applyFill="1" applyBorder="1" applyAlignment="1">
      <alignment horizontal="center"/>
    </xf>
    <xf numFmtId="167" fontId="22" fillId="4" borderId="1" xfId="2" applyNumberFormat="1" applyFont="1" applyFill="1" applyBorder="1" applyAlignment="1">
      <alignment horizontal="center"/>
    </xf>
    <xf numFmtId="9" fontId="22" fillId="4" borderId="0" xfId="2" applyFont="1" applyFill="1"/>
    <xf numFmtId="9" fontId="22" fillId="4" borderId="0" xfId="2" applyNumberFormat="1" applyFont="1" applyFill="1"/>
    <xf numFmtId="165" fontId="22" fillId="4" borderId="0" xfId="1" applyNumberFormat="1" applyFont="1" applyFill="1"/>
    <xf numFmtId="165" fontId="22" fillId="4" borderId="0" xfId="1" applyNumberFormat="1" applyFont="1" applyFill="1" applyBorder="1"/>
    <xf numFmtId="165" fontId="22" fillId="4" borderId="1" xfId="1" applyNumberFormat="1" applyFont="1" applyFill="1" applyBorder="1"/>
    <xf numFmtId="43" fontId="22" fillId="4" borderId="0" xfId="1" applyNumberFormat="1" applyFont="1" applyFill="1"/>
    <xf numFmtId="171" fontId="22" fillId="4" borderId="0" xfId="1" applyNumberFormat="1" applyFont="1" applyFill="1" applyBorder="1"/>
    <xf numFmtId="171" fontId="22" fillId="4" borderId="0" xfId="1" applyNumberFormat="1" applyFont="1" applyFill="1"/>
    <xf numFmtId="165" fontId="22" fillId="4" borderId="1" xfId="0" applyNumberFormat="1" applyFont="1" applyFill="1" applyBorder="1"/>
    <xf numFmtId="164" fontId="22" fillId="4" borderId="0" xfId="1" applyNumberFormat="1" applyFont="1" applyFill="1" applyAlignment="1">
      <alignment horizontal="right"/>
    </xf>
    <xf numFmtId="0" fontId="22" fillId="4" borderId="0" xfId="0" applyFont="1" applyFill="1" applyBorder="1"/>
    <xf numFmtId="165" fontId="23" fillId="4" borderId="0" xfId="1" applyNumberFormat="1" applyFont="1" applyFill="1"/>
    <xf numFmtId="0" fontId="23" fillId="4" borderId="0" xfId="0" applyFont="1" applyFill="1"/>
    <xf numFmtId="165" fontId="22" fillId="4" borderId="2" xfId="0" applyNumberFormat="1" applyFont="1" applyFill="1" applyBorder="1"/>
    <xf numFmtId="0" fontId="7" fillId="0" borderId="0" xfId="4" applyFont="1"/>
    <xf numFmtId="0" fontId="29" fillId="2" borderId="0" xfId="0" applyFont="1" applyFill="1" applyBorder="1"/>
    <xf numFmtId="165" fontId="4" fillId="0" borderId="0" xfId="1" quotePrefix="1" applyNumberFormat="1" applyFont="1" applyFill="1"/>
    <xf numFmtId="0" fontId="4" fillId="0" borderId="0" xfId="0" applyFont="1" applyAlignment="1">
      <alignment horizontal="left" wrapText="1"/>
    </xf>
    <xf numFmtId="0" fontId="4" fillId="0" borderId="10" xfId="0" applyFont="1" applyBorder="1"/>
    <xf numFmtId="0" fontId="30" fillId="0" borderId="0" xfId="0" applyFont="1"/>
    <xf numFmtId="0" fontId="4" fillId="0" borderId="0" xfId="0" quotePrefix="1" applyFont="1"/>
    <xf numFmtId="0" fontId="6" fillId="0" borderId="0" xfId="0" quotePrefix="1" applyFont="1" applyBorder="1"/>
    <xf numFmtId="172" fontId="4" fillId="0" borderId="0" xfId="2" applyNumberFormat="1" applyFont="1" applyBorder="1"/>
    <xf numFmtId="0" fontId="4" fillId="0" borderId="0" xfId="0" quotePrefix="1" applyFont="1" applyBorder="1"/>
    <xf numFmtId="0" fontId="4" fillId="0" borderId="1" xfId="0" quotePrefix="1" applyFont="1" applyBorder="1"/>
    <xf numFmtId="0" fontId="17" fillId="0" borderId="0" xfId="0" applyFont="1" applyAlignment="1">
      <alignment horizontal="right" wrapText="1"/>
    </xf>
    <xf numFmtId="2" fontId="4" fillId="0" borderId="0" xfId="0" applyNumberFormat="1" applyFont="1"/>
    <xf numFmtId="2" fontId="4" fillId="0" borderId="0" xfId="0" applyNumberFormat="1" applyFont="1" applyBorder="1"/>
    <xf numFmtId="2" fontId="4" fillId="0" borderId="1" xfId="0" applyNumberFormat="1" applyFont="1" applyBorder="1"/>
    <xf numFmtId="0" fontId="4" fillId="4" borderId="0" xfId="0" applyFont="1" applyFill="1"/>
    <xf numFmtId="0" fontId="17" fillId="0" borderId="1" xfId="0" applyFont="1" applyBorder="1" applyAlignment="1">
      <alignment horizontal="right" wrapText="1"/>
    </xf>
    <xf numFmtId="0" fontId="4" fillId="0" borderId="0" xfId="0" applyFont="1" applyAlignment="1">
      <alignment horizontal="left"/>
    </xf>
    <xf numFmtId="0" fontId="4" fillId="4" borderId="10" xfId="0" applyFont="1" applyFill="1" applyBorder="1"/>
    <xf numFmtId="0" fontId="4" fillId="0" borderId="10" xfId="0" quotePrefix="1" applyFont="1" applyBorder="1"/>
    <xf numFmtId="2" fontId="4" fillId="0" borderId="10" xfId="0" applyNumberFormat="1" applyFont="1" applyBorder="1"/>
    <xf numFmtId="0" fontId="4" fillId="0" borderId="11" xfId="0" applyFont="1" applyBorder="1"/>
    <xf numFmtId="0" fontId="32" fillId="4" borderId="10" xfId="0" applyFont="1" applyFill="1" applyBorder="1" applyAlignment="1">
      <alignment horizontal="left"/>
    </xf>
    <xf numFmtId="164" fontId="20" fillId="0" borderId="0" xfId="0" applyNumberFormat="1" applyFont="1"/>
    <xf numFmtId="172" fontId="22" fillId="4" borderId="0" xfId="2" applyNumberFormat="1" applyFont="1" applyFill="1" applyBorder="1"/>
    <xf numFmtId="172" fontId="22" fillId="4" borderId="10" xfId="2" applyNumberFormat="1" applyFont="1" applyFill="1" applyBorder="1"/>
    <xf numFmtId="0" fontId="5" fillId="4" borderId="0" xfId="0" applyFont="1" applyFill="1" applyBorder="1"/>
    <xf numFmtId="0" fontId="5" fillId="4" borderId="1" xfId="0" applyFont="1" applyFill="1" applyBorder="1"/>
    <xf numFmtId="0" fontId="5" fillId="4" borderId="0" xfId="0" applyFont="1" applyFill="1"/>
    <xf numFmtId="0" fontId="5" fillId="4" borderId="10" xfId="0" applyFont="1" applyFill="1" applyBorder="1"/>
    <xf numFmtId="2" fontId="5" fillId="4" borderId="10" xfId="0" applyNumberFormat="1" applyFont="1" applyFill="1" applyBorder="1"/>
    <xf numFmtId="164" fontId="33" fillId="4" borderId="10" xfId="0" applyNumberFormat="1" applyFont="1" applyFill="1" applyBorder="1"/>
    <xf numFmtId="0" fontId="33" fillId="4" borderId="11" xfId="0" applyFont="1" applyFill="1" applyBorder="1" applyAlignment="1">
      <alignment horizontal="right"/>
    </xf>
    <xf numFmtId="0" fontId="33" fillId="4" borderId="2" xfId="0" applyFont="1" applyFill="1" applyBorder="1" applyAlignment="1">
      <alignment horizontal="right"/>
    </xf>
    <xf numFmtId="164" fontId="22" fillId="4" borderId="10" xfId="1" applyNumberFormat="1" applyFont="1" applyFill="1" applyBorder="1"/>
    <xf numFmtId="164" fontId="4" fillId="0" borderId="10" xfId="0" applyNumberFormat="1" applyFont="1" applyBorder="1"/>
    <xf numFmtId="164" fontId="4" fillId="0" borderId="10" xfId="0" applyNumberFormat="1" applyFont="1" applyFill="1" applyBorder="1"/>
    <xf numFmtId="0" fontId="8" fillId="2" borderId="0" xfId="0" applyFont="1" applyFill="1" applyBorder="1" applyAlignment="1">
      <alignment horizontal="right" wrapText="1"/>
    </xf>
    <xf numFmtId="0" fontId="6" fillId="0" borderId="1" xfId="0" applyFont="1" applyBorder="1" applyAlignment="1">
      <alignment horizontal="right" wrapText="1"/>
    </xf>
    <xf numFmtId="0" fontId="6" fillId="0" borderId="0" xfId="0" applyFont="1" applyAlignment="1">
      <alignment horizontal="right"/>
    </xf>
    <xf numFmtId="0" fontId="6" fillId="0" borderId="0" xfId="0" applyFont="1" applyBorder="1" applyAlignment="1">
      <alignment horizontal="right"/>
    </xf>
    <xf numFmtId="0" fontId="19" fillId="0" borderId="1" xfId="0" applyFont="1" applyBorder="1" applyAlignment="1">
      <alignment horizontal="right"/>
    </xf>
    <xf numFmtId="0" fontId="4" fillId="0" borderId="0" xfId="0" quotePrefix="1" applyFont="1" applyAlignment="1">
      <alignment horizontal="right"/>
    </xf>
    <xf numFmtId="9" fontId="4" fillId="0" borderId="0" xfId="0" applyNumberFormat="1" applyFont="1"/>
    <xf numFmtId="167" fontId="4" fillId="0" borderId="0" xfId="0" applyNumberFormat="1" applyFont="1"/>
    <xf numFmtId="0" fontId="4" fillId="0" borderId="0" xfId="0" applyFont="1" applyFill="1" applyAlignment="1">
      <alignment horizontal="right"/>
    </xf>
    <xf numFmtId="167" fontId="4" fillId="0" borderId="0" xfId="0" quotePrefix="1" applyNumberFormat="1" applyFont="1" applyAlignment="1">
      <alignment horizontal="right"/>
    </xf>
    <xf numFmtId="9" fontId="4" fillId="0" borderId="0" xfId="0" quotePrefix="1" applyNumberFormat="1" applyFont="1" applyAlignment="1">
      <alignment horizontal="right"/>
    </xf>
    <xf numFmtId="0" fontId="4" fillId="2" borderId="0" xfId="0" applyFont="1" applyFill="1" applyAlignment="1">
      <alignment horizontal="right"/>
    </xf>
    <xf numFmtId="167" fontId="4" fillId="0" borderId="10" xfId="0" applyNumberFormat="1" applyFont="1" applyBorder="1"/>
    <xf numFmtId="0" fontId="4" fillId="0" borderId="10" xfId="0" applyFont="1" applyFill="1" applyBorder="1" applyAlignment="1">
      <alignment horizontal="right"/>
    </xf>
    <xf numFmtId="0" fontId="37" fillId="0" borderId="0" xfId="0" applyFont="1"/>
    <xf numFmtId="0" fontId="8" fillId="0" borderId="3" xfId="0" applyFont="1" applyFill="1" applyBorder="1" applyAlignment="1">
      <alignment horizontal="left" wrapText="1"/>
    </xf>
    <xf numFmtId="0" fontId="4" fillId="0" borderId="0" xfId="0" applyFont="1" applyAlignment="1">
      <alignment horizontal="left" wrapText="1"/>
    </xf>
    <xf numFmtId="0" fontId="17" fillId="0" borderId="0" xfId="0" applyFont="1" applyFill="1" applyBorder="1" applyAlignment="1">
      <alignment horizontal="left" wrapText="1"/>
    </xf>
    <xf numFmtId="0" fontId="17" fillId="0" borderId="0" xfId="0" applyFont="1" applyAlignment="1">
      <alignment horizontal="left" wrapText="1"/>
    </xf>
    <xf numFmtId="0" fontId="35" fillId="0" borderId="0" xfId="0" applyFont="1" applyAlignment="1">
      <alignment horizontal="left" wrapText="1"/>
    </xf>
    <xf numFmtId="0" fontId="35" fillId="0" borderId="0" xfId="0" applyFont="1" applyAlignment="1">
      <alignment horizontal="left"/>
    </xf>
    <xf numFmtId="0" fontId="35" fillId="0" borderId="0" xfId="0" applyFont="1" applyAlignment="1">
      <alignment wrapText="1"/>
    </xf>
    <xf numFmtId="0" fontId="4" fillId="0" borderId="0" xfId="0" applyFont="1" applyAlignment="1">
      <alignment wrapText="1"/>
    </xf>
    <xf numFmtId="0" fontId="38" fillId="0" borderId="0" xfId="0" applyFont="1"/>
    <xf numFmtId="0" fontId="4" fillId="0" borderId="0" xfId="0" applyFont="1" applyAlignment="1">
      <alignment wrapText="1"/>
    </xf>
  </cellXfs>
  <cellStyles count="5">
    <cellStyle name="Comma" xfId="1" builtinId="3"/>
    <cellStyle name="Hyperlink" xfId="4" builtinId="8"/>
    <cellStyle name="Normal" xfId="0" builtinId="0"/>
    <cellStyle name="Normal 27" xfId="3"/>
    <cellStyle name="Percent" xfId="2" builtinId="5"/>
  </cellStyles>
  <dxfs count="0"/>
  <tableStyles count="0" defaultTableStyle="TableStyleMedium2" defaultPivotStyle="PivotStyleLight16"/>
  <colors>
    <mruColors>
      <color rgb="FFE2D8AF"/>
      <color rgb="FFA4AECE"/>
      <color rgb="FF0027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47625</xdr:rowOff>
    </xdr:from>
    <xdr:to>
      <xdr:col>3</xdr:col>
      <xdr:colOff>495300</xdr:colOff>
      <xdr:row>2</xdr:row>
      <xdr:rowOff>190500</xdr:rowOff>
    </xdr:to>
    <xdr:pic>
      <xdr:nvPicPr>
        <xdr:cNvPr id="2" name="Picture 3" descr="AA_Logotype_CMYK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22669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95250</xdr:colOff>
      <xdr:row>1</xdr:row>
      <xdr:rowOff>47625</xdr:rowOff>
    </xdr:from>
    <xdr:to>
      <xdr:col>11</xdr:col>
      <xdr:colOff>514350</xdr:colOff>
      <xdr:row>1</xdr:row>
      <xdr:rowOff>161925</xdr:rowOff>
    </xdr:to>
    <xdr:pic>
      <xdr:nvPicPr>
        <xdr:cNvPr id="3" name="Picture 4" descr="AA_Logotype_Endline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72050" y="238125"/>
          <a:ext cx="22479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8</xdr:col>
      <xdr:colOff>595793</xdr:colOff>
      <xdr:row>33</xdr:row>
      <xdr:rowOff>17247</xdr:rowOff>
    </xdr:to>
    <xdr:grpSp>
      <xdr:nvGrpSpPr>
        <xdr:cNvPr id="24" name="Group 23"/>
        <xdr:cNvGrpSpPr/>
      </xdr:nvGrpSpPr>
      <xdr:grpSpPr>
        <a:xfrm>
          <a:off x="0" y="1133475"/>
          <a:ext cx="8301518" cy="5341722"/>
          <a:chOff x="124303" y="1344970"/>
          <a:chExt cx="8301518" cy="5341722"/>
        </a:xfrm>
      </xdr:grpSpPr>
      <xdr:sp macro="" textlink="">
        <xdr:nvSpPr>
          <xdr:cNvPr id="25" name="Rectangle 24"/>
          <xdr:cNvSpPr/>
        </xdr:nvSpPr>
        <xdr:spPr>
          <a:xfrm>
            <a:off x="1722268" y="4507842"/>
            <a:ext cx="1669002" cy="543282"/>
          </a:xfrm>
          <a:prstGeom prst="rect">
            <a:avLst/>
          </a:prstGeom>
          <a:solidFill>
            <a:srgbClr val="E2D8A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sp macro="" textlink="">
        <xdr:nvSpPr>
          <xdr:cNvPr id="26" name="Rectangle 25"/>
          <xdr:cNvSpPr/>
        </xdr:nvSpPr>
        <xdr:spPr>
          <a:xfrm>
            <a:off x="3206744" y="3439642"/>
            <a:ext cx="3870809" cy="2763078"/>
          </a:xfrm>
          <a:prstGeom prst="rect">
            <a:avLst/>
          </a:prstGeom>
          <a:solidFill>
            <a:srgbClr val="E2D8A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GB"/>
          </a:p>
        </xdr:txBody>
      </xdr:sp>
      <xdr:sp macro="" textlink="">
        <xdr:nvSpPr>
          <xdr:cNvPr id="28" name="Freeform 27"/>
          <xdr:cNvSpPr/>
        </xdr:nvSpPr>
        <xdr:spPr>
          <a:xfrm>
            <a:off x="775498" y="3709472"/>
            <a:ext cx="987035" cy="1595727"/>
          </a:xfrm>
          <a:custGeom>
            <a:avLst/>
            <a:gdLst>
              <a:gd name="connsiteX0" fmla="*/ 0 w 987035"/>
              <a:gd name="connsiteY0" fmla="*/ 0 h 1595727"/>
              <a:gd name="connsiteX1" fmla="*/ 493517 w 987035"/>
              <a:gd name="connsiteY1" fmla="*/ 0 h 1595727"/>
              <a:gd name="connsiteX2" fmla="*/ 493517 w 987035"/>
              <a:gd name="connsiteY2" fmla="*/ 1595727 h 1595727"/>
              <a:gd name="connsiteX3" fmla="*/ 987035 w 987035"/>
              <a:gd name="connsiteY3" fmla="*/ 1595727 h 1595727"/>
            </a:gdLst>
            <a:ahLst/>
            <a:cxnLst>
              <a:cxn ang="0">
                <a:pos x="connsiteX0" y="connsiteY0"/>
              </a:cxn>
              <a:cxn ang="0">
                <a:pos x="connsiteX1" y="connsiteY1"/>
              </a:cxn>
              <a:cxn ang="0">
                <a:pos x="connsiteX2" y="connsiteY2"/>
              </a:cxn>
              <a:cxn ang="0">
                <a:pos x="connsiteX3" y="connsiteY3"/>
              </a:cxn>
            </a:cxnLst>
            <a:rect l="l" t="t" r="r" b="b"/>
            <a:pathLst>
              <a:path w="987035" h="1595727">
                <a:moveTo>
                  <a:pt x="0" y="0"/>
                </a:moveTo>
                <a:lnTo>
                  <a:pt x="493517" y="0"/>
                </a:lnTo>
                <a:lnTo>
                  <a:pt x="493517" y="1595727"/>
                </a:lnTo>
                <a:lnTo>
                  <a:pt x="987035" y="1595727"/>
                </a:lnTo>
              </a:path>
            </a:pathLst>
          </a:custGeom>
          <a:noFill/>
        </xdr:spPr>
        <xdr:style>
          <a:lnRef idx="2">
            <a:schemeClr val="accent1">
              <a:shade val="6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459309" tIns="750956" rIns="459310" bIns="750955"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66700">
              <a:lnSpc>
                <a:spcPct val="90000"/>
              </a:lnSpc>
              <a:spcBef>
                <a:spcPct val="0"/>
              </a:spcBef>
              <a:spcAft>
                <a:spcPct val="35000"/>
              </a:spcAft>
            </a:pPr>
            <a:endParaRPr lang="en-GB" sz="600" kern="1200"/>
          </a:p>
        </xdr:txBody>
      </xdr:sp>
      <xdr:sp macro="" textlink="">
        <xdr:nvSpPr>
          <xdr:cNvPr id="29" name="Freeform 28"/>
          <xdr:cNvSpPr/>
        </xdr:nvSpPr>
        <xdr:spPr>
          <a:xfrm>
            <a:off x="3166479" y="4770159"/>
            <a:ext cx="807900" cy="1070080"/>
          </a:xfrm>
          <a:custGeom>
            <a:avLst/>
            <a:gdLst>
              <a:gd name="connsiteX0" fmla="*/ 0 w 807900"/>
              <a:gd name="connsiteY0" fmla="*/ 0 h 1070080"/>
              <a:gd name="connsiteX1" fmla="*/ 403950 w 807900"/>
              <a:gd name="connsiteY1" fmla="*/ 0 h 1070080"/>
              <a:gd name="connsiteX2" fmla="*/ 403950 w 807900"/>
              <a:gd name="connsiteY2" fmla="*/ 1070080 h 1070080"/>
              <a:gd name="connsiteX3" fmla="*/ 807900 w 807900"/>
              <a:gd name="connsiteY3" fmla="*/ 1070080 h 1070080"/>
            </a:gdLst>
            <a:ahLst/>
            <a:cxnLst>
              <a:cxn ang="0">
                <a:pos x="connsiteX0" y="connsiteY0"/>
              </a:cxn>
              <a:cxn ang="0">
                <a:pos x="connsiteX1" y="connsiteY1"/>
              </a:cxn>
              <a:cxn ang="0">
                <a:pos x="connsiteX2" y="connsiteY2"/>
              </a:cxn>
              <a:cxn ang="0">
                <a:pos x="connsiteX3" y="connsiteY3"/>
              </a:cxn>
            </a:cxnLst>
            <a:rect l="l" t="t" r="r" b="b"/>
            <a:pathLst>
              <a:path w="807900" h="1070080">
                <a:moveTo>
                  <a:pt x="0" y="0"/>
                </a:moveTo>
                <a:lnTo>
                  <a:pt x="403950" y="0"/>
                </a:lnTo>
                <a:lnTo>
                  <a:pt x="403950" y="1070080"/>
                </a:lnTo>
                <a:lnTo>
                  <a:pt x="807900" y="107008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383130" tIns="501520" rIns="383130" bIns="501520"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sp macro="" textlink="">
        <xdr:nvSpPr>
          <xdr:cNvPr id="31" name="Freeform 30"/>
          <xdr:cNvSpPr/>
        </xdr:nvSpPr>
        <xdr:spPr>
          <a:xfrm>
            <a:off x="5378325" y="5270630"/>
            <a:ext cx="2289778" cy="112940"/>
          </a:xfrm>
          <a:custGeom>
            <a:avLst/>
            <a:gdLst>
              <a:gd name="connsiteX0" fmla="*/ 0 w 509660"/>
              <a:gd name="connsiteY0" fmla="*/ 45720 h 91440"/>
              <a:gd name="connsiteX1" fmla="*/ 509660 w 509660"/>
              <a:gd name="connsiteY1" fmla="*/ 45720 h 91440"/>
            </a:gdLst>
            <a:ahLst/>
            <a:cxnLst>
              <a:cxn ang="0">
                <a:pos x="connsiteX0" y="connsiteY0"/>
              </a:cxn>
              <a:cxn ang="0">
                <a:pos x="connsiteX1" y="connsiteY1"/>
              </a:cxn>
            </a:cxnLst>
            <a:rect l="l" t="t" r="r" b="b"/>
            <a:pathLst>
              <a:path w="509660" h="91440">
                <a:moveTo>
                  <a:pt x="0" y="45720"/>
                </a:moveTo>
                <a:lnTo>
                  <a:pt x="509660" y="4572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254789" tIns="32979" rIns="254788" bIns="32978"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sp macro="" textlink="">
        <xdr:nvSpPr>
          <xdr:cNvPr id="32" name="Freeform 31"/>
          <xdr:cNvSpPr/>
        </xdr:nvSpPr>
        <xdr:spPr>
          <a:xfrm>
            <a:off x="3166479" y="4770159"/>
            <a:ext cx="807900" cy="535040"/>
          </a:xfrm>
          <a:custGeom>
            <a:avLst/>
            <a:gdLst>
              <a:gd name="connsiteX0" fmla="*/ 0 w 807900"/>
              <a:gd name="connsiteY0" fmla="*/ 0 h 535040"/>
              <a:gd name="connsiteX1" fmla="*/ 403950 w 807900"/>
              <a:gd name="connsiteY1" fmla="*/ 0 h 535040"/>
              <a:gd name="connsiteX2" fmla="*/ 403950 w 807900"/>
              <a:gd name="connsiteY2" fmla="*/ 535040 h 535040"/>
              <a:gd name="connsiteX3" fmla="*/ 807900 w 807900"/>
              <a:gd name="connsiteY3" fmla="*/ 535040 h 535040"/>
            </a:gdLst>
            <a:ahLst/>
            <a:cxnLst>
              <a:cxn ang="0">
                <a:pos x="connsiteX0" y="connsiteY0"/>
              </a:cxn>
              <a:cxn ang="0">
                <a:pos x="connsiteX1" y="connsiteY1"/>
              </a:cxn>
              <a:cxn ang="0">
                <a:pos x="connsiteX2" y="connsiteY2"/>
              </a:cxn>
              <a:cxn ang="0">
                <a:pos x="connsiteX3" y="connsiteY3"/>
              </a:cxn>
            </a:cxnLst>
            <a:rect l="l" t="t" r="r" b="b"/>
            <a:pathLst>
              <a:path w="807900" h="535040">
                <a:moveTo>
                  <a:pt x="0" y="0"/>
                </a:moveTo>
                <a:lnTo>
                  <a:pt x="403950" y="0"/>
                </a:lnTo>
                <a:lnTo>
                  <a:pt x="403950" y="535040"/>
                </a:lnTo>
                <a:lnTo>
                  <a:pt x="807900" y="53504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392425" tIns="243295" rIns="392425" bIns="243295"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sp macro="" textlink="">
        <xdr:nvSpPr>
          <xdr:cNvPr id="33" name="Freeform 32"/>
          <xdr:cNvSpPr/>
        </xdr:nvSpPr>
        <xdr:spPr>
          <a:xfrm>
            <a:off x="3166479" y="4724439"/>
            <a:ext cx="807900" cy="91440"/>
          </a:xfrm>
          <a:custGeom>
            <a:avLst/>
            <a:gdLst>
              <a:gd name="connsiteX0" fmla="*/ 0 w 807900"/>
              <a:gd name="connsiteY0" fmla="*/ 45720 h 91440"/>
              <a:gd name="connsiteX1" fmla="*/ 807900 w 807900"/>
              <a:gd name="connsiteY1" fmla="*/ 45720 h 91440"/>
            </a:gdLst>
            <a:ahLst/>
            <a:cxnLst>
              <a:cxn ang="0">
                <a:pos x="connsiteX0" y="connsiteY0"/>
              </a:cxn>
              <a:cxn ang="0">
                <a:pos x="connsiteX1" y="connsiteY1"/>
              </a:cxn>
            </a:cxnLst>
            <a:rect l="l" t="t" r="r" b="b"/>
            <a:pathLst>
              <a:path w="807900" h="91440">
                <a:moveTo>
                  <a:pt x="0" y="45720"/>
                </a:moveTo>
                <a:lnTo>
                  <a:pt x="807900" y="4572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396453" tIns="25522" rIns="396452" bIns="25523"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sp macro="" textlink="">
        <xdr:nvSpPr>
          <xdr:cNvPr id="34" name="Freeform 33"/>
          <xdr:cNvSpPr/>
        </xdr:nvSpPr>
        <xdr:spPr>
          <a:xfrm>
            <a:off x="6791622" y="4189398"/>
            <a:ext cx="418081" cy="91440"/>
          </a:xfrm>
          <a:custGeom>
            <a:avLst/>
            <a:gdLst>
              <a:gd name="connsiteX0" fmla="*/ 0 w 418081"/>
              <a:gd name="connsiteY0" fmla="*/ 45720 h 91440"/>
              <a:gd name="connsiteX1" fmla="*/ 418081 w 418081"/>
              <a:gd name="connsiteY1" fmla="*/ 45720 h 91440"/>
            </a:gdLst>
            <a:ahLst/>
            <a:cxnLst>
              <a:cxn ang="0">
                <a:pos x="connsiteX0" y="connsiteY0"/>
              </a:cxn>
              <a:cxn ang="0">
                <a:pos x="connsiteX1" y="connsiteY1"/>
              </a:cxn>
            </a:cxnLst>
            <a:rect l="l" t="t" r="r" b="b"/>
            <a:pathLst>
              <a:path w="418081" h="91440">
                <a:moveTo>
                  <a:pt x="0" y="45720"/>
                </a:moveTo>
                <a:lnTo>
                  <a:pt x="418081" y="4572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211289" tIns="35268" rIns="211288" bIns="35268"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sp macro="" textlink="">
        <xdr:nvSpPr>
          <xdr:cNvPr id="35" name="Freeform 34"/>
          <xdr:cNvSpPr/>
        </xdr:nvSpPr>
        <xdr:spPr>
          <a:xfrm>
            <a:off x="5378326" y="4189398"/>
            <a:ext cx="495887" cy="91440"/>
          </a:xfrm>
          <a:custGeom>
            <a:avLst/>
            <a:gdLst>
              <a:gd name="connsiteX0" fmla="*/ 0 w 495887"/>
              <a:gd name="connsiteY0" fmla="*/ 45720 h 91440"/>
              <a:gd name="connsiteX1" fmla="*/ 495887 w 495887"/>
              <a:gd name="connsiteY1" fmla="*/ 45720 h 91440"/>
            </a:gdLst>
            <a:ahLst/>
            <a:cxnLst>
              <a:cxn ang="0">
                <a:pos x="connsiteX0" y="connsiteY0"/>
              </a:cxn>
              <a:cxn ang="0">
                <a:pos x="connsiteX1" y="connsiteY1"/>
              </a:cxn>
            </a:cxnLst>
            <a:rect l="l" t="t" r="r" b="b"/>
            <a:pathLst>
              <a:path w="495887" h="91440">
                <a:moveTo>
                  <a:pt x="0" y="45720"/>
                </a:moveTo>
                <a:lnTo>
                  <a:pt x="495887" y="4572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248247" tIns="33323" rIns="248246" bIns="33323"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sp macro="" textlink="">
        <xdr:nvSpPr>
          <xdr:cNvPr id="36" name="Freeform 35"/>
          <xdr:cNvSpPr/>
        </xdr:nvSpPr>
        <xdr:spPr>
          <a:xfrm>
            <a:off x="3166479" y="4235118"/>
            <a:ext cx="807900" cy="535040"/>
          </a:xfrm>
          <a:custGeom>
            <a:avLst/>
            <a:gdLst>
              <a:gd name="connsiteX0" fmla="*/ 0 w 807900"/>
              <a:gd name="connsiteY0" fmla="*/ 535040 h 535040"/>
              <a:gd name="connsiteX1" fmla="*/ 403950 w 807900"/>
              <a:gd name="connsiteY1" fmla="*/ 535040 h 535040"/>
              <a:gd name="connsiteX2" fmla="*/ 403950 w 807900"/>
              <a:gd name="connsiteY2" fmla="*/ 0 h 535040"/>
              <a:gd name="connsiteX3" fmla="*/ 807900 w 807900"/>
              <a:gd name="connsiteY3" fmla="*/ 0 h 535040"/>
            </a:gdLst>
            <a:ahLst/>
            <a:cxnLst>
              <a:cxn ang="0">
                <a:pos x="connsiteX0" y="connsiteY0"/>
              </a:cxn>
              <a:cxn ang="0">
                <a:pos x="connsiteX1" y="connsiteY1"/>
              </a:cxn>
              <a:cxn ang="0">
                <a:pos x="connsiteX2" y="connsiteY2"/>
              </a:cxn>
              <a:cxn ang="0">
                <a:pos x="connsiteX3" y="connsiteY3"/>
              </a:cxn>
            </a:cxnLst>
            <a:rect l="l" t="t" r="r" b="b"/>
            <a:pathLst>
              <a:path w="807900" h="535040">
                <a:moveTo>
                  <a:pt x="0" y="535040"/>
                </a:moveTo>
                <a:lnTo>
                  <a:pt x="403950" y="535040"/>
                </a:lnTo>
                <a:lnTo>
                  <a:pt x="403950" y="0"/>
                </a:lnTo>
                <a:lnTo>
                  <a:pt x="807900" y="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392425" tIns="243296" rIns="392425" bIns="243294"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sp macro="" textlink="">
        <xdr:nvSpPr>
          <xdr:cNvPr id="37" name="Freeform 36"/>
          <xdr:cNvSpPr/>
        </xdr:nvSpPr>
        <xdr:spPr>
          <a:xfrm>
            <a:off x="3166479" y="3700078"/>
            <a:ext cx="807900" cy="1070080"/>
          </a:xfrm>
          <a:custGeom>
            <a:avLst/>
            <a:gdLst>
              <a:gd name="connsiteX0" fmla="*/ 0 w 807900"/>
              <a:gd name="connsiteY0" fmla="*/ 1070080 h 1070080"/>
              <a:gd name="connsiteX1" fmla="*/ 403950 w 807900"/>
              <a:gd name="connsiteY1" fmla="*/ 1070080 h 1070080"/>
              <a:gd name="connsiteX2" fmla="*/ 403950 w 807900"/>
              <a:gd name="connsiteY2" fmla="*/ 0 h 1070080"/>
              <a:gd name="connsiteX3" fmla="*/ 807900 w 807900"/>
              <a:gd name="connsiteY3" fmla="*/ 0 h 1070080"/>
            </a:gdLst>
            <a:ahLst/>
            <a:cxnLst>
              <a:cxn ang="0">
                <a:pos x="connsiteX0" y="connsiteY0"/>
              </a:cxn>
              <a:cxn ang="0">
                <a:pos x="connsiteX1" y="connsiteY1"/>
              </a:cxn>
              <a:cxn ang="0">
                <a:pos x="connsiteX2" y="connsiteY2"/>
              </a:cxn>
              <a:cxn ang="0">
                <a:pos x="connsiteX3" y="connsiteY3"/>
              </a:cxn>
            </a:cxnLst>
            <a:rect l="l" t="t" r="r" b="b"/>
            <a:pathLst>
              <a:path w="807900" h="1070080">
                <a:moveTo>
                  <a:pt x="0" y="1070080"/>
                </a:moveTo>
                <a:lnTo>
                  <a:pt x="403950" y="1070080"/>
                </a:lnTo>
                <a:lnTo>
                  <a:pt x="403950" y="0"/>
                </a:lnTo>
                <a:lnTo>
                  <a:pt x="807900" y="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383130" tIns="501520" rIns="383130" bIns="501520"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sp macro="" textlink="">
        <xdr:nvSpPr>
          <xdr:cNvPr id="38" name="Freeform 37"/>
          <xdr:cNvSpPr/>
        </xdr:nvSpPr>
        <xdr:spPr>
          <a:xfrm>
            <a:off x="775498" y="3709472"/>
            <a:ext cx="987035" cy="1060686"/>
          </a:xfrm>
          <a:custGeom>
            <a:avLst/>
            <a:gdLst>
              <a:gd name="connsiteX0" fmla="*/ 0 w 987035"/>
              <a:gd name="connsiteY0" fmla="*/ 0 h 1060686"/>
              <a:gd name="connsiteX1" fmla="*/ 493517 w 987035"/>
              <a:gd name="connsiteY1" fmla="*/ 0 h 1060686"/>
              <a:gd name="connsiteX2" fmla="*/ 493517 w 987035"/>
              <a:gd name="connsiteY2" fmla="*/ 1060686 h 1060686"/>
              <a:gd name="connsiteX3" fmla="*/ 987035 w 987035"/>
              <a:gd name="connsiteY3" fmla="*/ 1060686 h 1060686"/>
            </a:gdLst>
            <a:ahLst/>
            <a:cxnLst>
              <a:cxn ang="0">
                <a:pos x="connsiteX0" y="connsiteY0"/>
              </a:cxn>
              <a:cxn ang="0">
                <a:pos x="connsiteX1" y="connsiteY1"/>
              </a:cxn>
              <a:cxn ang="0">
                <a:pos x="connsiteX2" y="connsiteY2"/>
              </a:cxn>
              <a:cxn ang="0">
                <a:pos x="connsiteX3" y="connsiteY3"/>
              </a:cxn>
            </a:cxnLst>
            <a:rect l="l" t="t" r="r" b="b"/>
            <a:pathLst>
              <a:path w="987035" h="1060686">
                <a:moveTo>
                  <a:pt x="0" y="0"/>
                </a:moveTo>
                <a:lnTo>
                  <a:pt x="493517" y="0"/>
                </a:lnTo>
                <a:lnTo>
                  <a:pt x="493517" y="1060686"/>
                </a:lnTo>
                <a:lnTo>
                  <a:pt x="987035" y="1060686"/>
                </a:lnTo>
              </a:path>
            </a:pathLst>
          </a:custGeom>
          <a:noFill/>
        </xdr:spPr>
        <xdr:style>
          <a:lnRef idx="2">
            <a:schemeClr val="accent1">
              <a:shade val="6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469995" tIns="494121" rIns="469996" bIns="494121"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sp macro="" textlink="">
        <xdr:nvSpPr>
          <xdr:cNvPr id="39" name="Freeform 38"/>
          <xdr:cNvSpPr/>
        </xdr:nvSpPr>
        <xdr:spPr>
          <a:xfrm>
            <a:off x="775498" y="3703484"/>
            <a:ext cx="987035" cy="525646"/>
          </a:xfrm>
          <a:custGeom>
            <a:avLst/>
            <a:gdLst>
              <a:gd name="connsiteX0" fmla="*/ 0 w 987035"/>
              <a:gd name="connsiteY0" fmla="*/ 0 h 525646"/>
              <a:gd name="connsiteX1" fmla="*/ 493517 w 987035"/>
              <a:gd name="connsiteY1" fmla="*/ 0 h 525646"/>
              <a:gd name="connsiteX2" fmla="*/ 493517 w 987035"/>
              <a:gd name="connsiteY2" fmla="*/ 525646 h 525646"/>
              <a:gd name="connsiteX3" fmla="*/ 987035 w 987035"/>
              <a:gd name="connsiteY3" fmla="*/ 525646 h 525646"/>
            </a:gdLst>
            <a:ahLst/>
            <a:cxnLst>
              <a:cxn ang="0">
                <a:pos x="connsiteX0" y="connsiteY0"/>
              </a:cxn>
              <a:cxn ang="0">
                <a:pos x="connsiteX1" y="connsiteY1"/>
              </a:cxn>
              <a:cxn ang="0">
                <a:pos x="connsiteX2" y="connsiteY2"/>
              </a:cxn>
              <a:cxn ang="0">
                <a:pos x="connsiteX3" y="connsiteY3"/>
              </a:cxn>
            </a:cxnLst>
            <a:rect l="l" t="t" r="r" b="b"/>
            <a:pathLst>
              <a:path w="987035" h="525646">
                <a:moveTo>
                  <a:pt x="0" y="0"/>
                </a:moveTo>
                <a:lnTo>
                  <a:pt x="493517" y="0"/>
                </a:lnTo>
                <a:lnTo>
                  <a:pt x="493517" y="525646"/>
                </a:lnTo>
                <a:lnTo>
                  <a:pt x="987035" y="525646"/>
                </a:lnTo>
              </a:path>
            </a:pathLst>
          </a:custGeom>
          <a:noFill/>
        </xdr:spPr>
        <xdr:style>
          <a:lnRef idx="2">
            <a:schemeClr val="accent1">
              <a:shade val="6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478260" tIns="234866" rIns="478262" bIns="234867"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sp macro="" textlink="">
        <xdr:nvSpPr>
          <xdr:cNvPr id="40" name="Freeform 39"/>
          <xdr:cNvSpPr/>
        </xdr:nvSpPr>
        <xdr:spPr>
          <a:xfrm>
            <a:off x="775498" y="3165038"/>
            <a:ext cx="987035" cy="544434"/>
          </a:xfrm>
          <a:custGeom>
            <a:avLst/>
            <a:gdLst>
              <a:gd name="connsiteX0" fmla="*/ 0 w 987035"/>
              <a:gd name="connsiteY0" fmla="*/ 544434 h 544434"/>
              <a:gd name="connsiteX1" fmla="*/ 493517 w 987035"/>
              <a:gd name="connsiteY1" fmla="*/ 544434 h 544434"/>
              <a:gd name="connsiteX2" fmla="*/ 493517 w 987035"/>
              <a:gd name="connsiteY2" fmla="*/ 0 h 544434"/>
              <a:gd name="connsiteX3" fmla="*/ 987035 w 987035"/>
              <a:gd name="connsiteY3" fmla="*/ 0 h 544434"/>
            </a:gdLst>
            <a:ahLst/>
            <a:cxnLst>
              <a:cxn ang="0">
                <a:pos x="connsiteX0" y="connsiteY0"/>
              </a:cxn>
              <a:cxn ang="0">
                <a:pos x="connsiteX1" y="connsiteY1"/>
              </a:cxn>
              <a:cxn ang="0">
                <a:pos x="connsiteX2" y="connsiteY2"/>
              </a:cxn>
              <a:cxn ang="0">
                <a:pos x="connsiteX3" y="connsiteY3"/>
              </a:cxn>
            </a:cxnLst>
            <a:rect l="l" t="t" r="r" b="b"/>
            <a:pathLst>
              <a:path w="987035" h="544434">
                <a:moveTo>
                  <a:pt x="0" y="544434"/>
                </a:moveTo>
                <a:lnTo>
                  <a:pt x="493517" y="544434"/>
                </a:lnTo>
                <a:lnTo>
                  <a:pt x="493517" y="0"/>
                </a:lnTo>
                <a:lnTo>
                  <a:pt x="987035" y="0"/>
                </a:lnTo>
              </a:path>
            </a:pathLst>
          </a:custGeom>
          <a:noFill/>
        </xdr:spPr>
        <xdr:style>
          <a:lnRef idx="2">
            <a:schemeClr val="accent1">
              <a:shade val="6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478037" tIns="244036" rIns="478037" bIns="244037"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sp macro="" textlink="">
        <xdr:nvSpPr>
          <xdr:cNvPr id="41" name="Freeform 40"/>
          <xdr:cNvSpPr/>
        </xdr:nvSpPr>
        <xdr:spPr>
          <a:xfrm>
            <a:off x="775498" y="2629997"/>
            <a:ext cx="987035" cy="1079475"/>
          </a:xfrm>
          <a:custGeom>
            <a:avLst/>
            <a:gdLst>
              <a:gd name="connsiteX0" fmla="*/ 0 w 987035"/>
              <a:gd name="connsiteY0" fmla="*/ 1079475 h 1079475"/>
              <a:gd name="connsiteX1" fmla="*/ 493517 w 987035"/>
              <a:gd name="connsiteY1" fmla="*/ 1079475 h 1079475"/>
              <a:gd name="connsiteX2" fmla="*/ 493517 w 987035"/>
              <a:gd name="connsiteY2" fmla="*/ 0 h 1079475"/>
              <a:gd name="connsiteX3" fmla="*/ 987035 w 987035"/>
              <a:gd name="connsiteY3" fmla="*/ 0 h 1079475"/>
            </a:gdLst>
            <a:ahLst/>
            <a:cxnLst>
              <a:cxn ang="0">
                <a:pos x="connsiteX0" y="connsiteY0"/>
              </a:cxn>
              <a:cxn ang="0">
                <a:pos x="connsiteX1" y="connsiteY1"/>
              </a:cxn>
              <a:cxn ang="0">
                <a:pos x="connsiteX2" y="connsiteY2"/>
              </a:cxn>
              <a:cxn ang="0">
                <a:pos x="connsiteX3" y="connsiteY3"/>
              </a:cxn>
            </a:cxnLst>
            <a:rect l="l" t="t" r="r" b="b"/>
            <a:pathLst>
              <a:path w="987035" h="1079475">
                <a:moveTo>
                  <a:pt x="0" y="1079475"/>
                </a:moveTo>
                <a:lnTo>
                  <a:pt x="493517" y="1079475"/>
                </a:lnTo>
                <a:lnTo>
                  <a:pt x="493517" y="0"/>
                </a:lnTo>
                <a:lnTo>
                  <a:pt x="987035" y="0"/>
                </a:lnTo>
              </a:path>
            </a:pathLst>
          </a:custGeom>
          <a:noFill/>
        </xdr:spPr>
        <xdr:style>
          <a:lnRef idx="2">
            <a:schemeClr val="accent1">
              <a:shade val="6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469650" tIns="503170" rIns="469650" bIns="503170"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sp macro="" textlink="">
        <xdr:nvSpPr>
          <xdr:cNvPr id="42" name="Freeform 41"/>
          <xdr:cNvSpPr/>
        </xdr:nvSpPr>
        <xdr:spPr>
          <a:xfrm>
            <a:off x="3166478" y="2049237"/>
            <a:ext cx="882125" cy="57733"/>
          </a:xfrm>
          <a:custGeom>
            <a:avLst/>
            <a:gdLst>
              <a:gd name="connsiteX0" fmla="*/ 0 w 738728"/>
              <a:gd name="connsiteY0" fmla="*/ 45720 h 91440"/>
              <a:gd name="connsiteX1" fmla="*/ 738728 w 738728"/>
              <a:gd name="connsiteY1" fmla="*/ 45720 h 91440"/>
            </a:gdLst>
            <a:ahLst/>
            <a:cxnLst>
              <a:cxn ang="0">
                <a:pos x="connsiteX0" y="connsiteY0"/>
              </a:cxn>
              <a:cxn ang="0">
                <a:pos x="connsiteX1" y="connsiteY1"/>
              </a:cxn>
            </a:cxnLst>
            <a:rect l="l" t="t" r="r" b="b"/>
            <a:pathLst>
              <a:path w="738728" h="91440">
                <a:moveTo>
                  <a:pt x="0" y="45720"/>
                </a:moveTo>
                <a:lnTo>
                  <a:pt x="738728" y="4572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363596" tIns="27251" rIns="363596" bIns="27253"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sp macro="" textlink="">
        <xdr:nvSpPr>
          <xdr:cNvPr id="43" name="Freeform 42"/>
          <xdr:cNvSpPr/>
        </xdr:nvSpPr>
        <xdr:spPr>
          <a:xfrm>
            <a:off x="775498" y="2094957"/>
            <a:ext cx="987035" cy="1614515"/>
          </a:xfrm>
          <a:custGeom>
            <a:avLst/>
            <a:gdLst>
              <a:gd name="connsiteX0" fmla="*/ 0 w 987035"/>
              <a:gd name="connsiteY0" fmla="*/ 1614515 h 1614515"/>
              <a:gd name="connsiteX1" fmla="*/ 493517 w 987035"/>
              <a:gd name="connsiteY1" fmla="*/ 1614515 h 1614515"/>
              <a:gd name="connsiteX2" fmla="*/ 493517 w 987035"/>
              <a:gd name="connsiteY2" fmla="*/ 0 h 1614515"/>
              <a:gd name="connsiteX3" fmla="*/ 987035 w 987035"/>
              <a:gd name="connsiteY3" fmla="*/ 0 h 1614515"/>
            </a:gdLst>
            <a:ahLst/>
            <a:cxnLst>
              <a:cxn ang="0">
                <a:pos x="connsiteX0" y="connsiteY0"/>
              </a:cxn>
              <a:cxn ang="0">
                <a:pos x="connsiteX1" y="connsiteY1"/>
              </a:cxn>
              <a:cxn ang="0">
                <a:pos x="connsiteX2" y="connsiteY2"/>
              </a:cxn>
              <a:cxn ang="0">
                <a:pos x="connsiteX3" y="connsiteY3"/>
              </a:cxn>
            </a:cxnLst>
            <a:rect l="l" t="t" r="r" b="b"/>
            <a:pathLst>
              <a:path w="987035" h="1614515">
                <a:moveTo>
                  <a:pt x="0" y="1614515"/>
                </a:moveTo>
                <a:lnTo>
                  <a:pt x="493517" y="1614515"/>
                </a:lnTo>
                <a:lnTo>
                  <a:pt x="493517" y="0"/>
                </a:lnTo>
                <a:lnTo>
                  <a:pt x="987035" y="0"/>
                </a:lnTo>
              </a:path>
            </a:pathLst>
          </a:custGeom>
          <a:noFill/>
        </xdr:spPr>
        <xdr:style>
          <a:lnRef idx="2">
            <a:schemeClr val="accent1">
              <a:shade val="6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458909" tIns="759949" rIns="458910" bIns="759950"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66700">
              <a:lnSpc>
                <a:spcPct val="90000"/>
              </a:lnSpc>
              <a:spcBef>
                <a:spcPct val="0"/>
              </a:spcBef>
              <a:spcAft>
                <a:spcPct val="35000"/>
              </a:spcAft>
            </a:pPr>
            <a:endParaRPr lang="en-GB" sz="600" kern="1200"/>
          </a:p>
        </xdr:txBody>
      </xdr:sp>
      <xdr:sp macro="" textlink="">
        <xdr:nvSpPr>
          <xdr:cNvPr id="44" name="Freeform 43"/>
          <xdr:cNvSpPr/>
        </xdr:nvSpPr>
        <xdr:spPr>
          <a:xfrm>
            <a:off x="775495" y="1560441"/>
            <a:ext cx="987035" cy="2149555"/>
          </a:xfrm>
          <a:custGeom>
            <a:avLst/>
            <a:gdLst>
              <a:gd name="connsiteX0" fmla="*/ 0 w 987035"/>
              <a:gd name="connsiteY0" fmla="*/ 2149555 h 2149555"/>
              <a:gd name="connsiteX1" fmla="*/ 493517 w 987035"/>
              <a:gd name="connsiteY1" fmla="*/ 2149555 h 2149555"/>
              <a:gd name="connsiteX2" fmla="*/ 493517 w 987035"/>
              <a:gd name="connsiteY2" fmla="*/ 0 h 2149555"/>
              <a:gd name="connsiteX3" fmla="*/ 987035 w 987035"/>
              <a:gd name="connsiteY3" fmla="*/ 0 h 2149555"/>
            </a:gdLst>
            <a:ahLst/>
            <a:cxnLst>
              <a:cxn ang="0">
                <a:pos x="connsiteX0" y="connsiteY0"/>
              </a:cxn>
              <a:cxn ang="0">
                <a:pos x="connsiteX1" y="connsiteY1"/>
              </a:cxn>
              <a:cxn ang="0">
                <a:pos x="connsiteX2" y="connsiteY2"/>
              </a:cxn>
              <a:cxn ang="0">
                <a:pos x="connsiteX3" y="connsiteY3"/>
              </a:cxn>
            </a:cxnLst>
            <a:rect l="l" t="t" r="r" b="b"/>
            <a:pathLst>
              <a:path w="987035" h="2149555">
                <a:moveTo>
                  <a:pt x="0" y="2149555"/>
                </a:moveTo>
                <a:lnTo>
                  <a:pt x="493517" y="2149555"/>
                </a:lnTo>
                <a:lnTo>
                  <a:pt x="493517" y="0"/>
                </a:lnTo>
                <a:lnTo>
                  <a:pt x="987035" y="0"/>
                </a:lnTo>
              </a:path>
            </a:pathLst>
          </a:custGeom>
          <a:noFill/>
        </xdr:spPr>
        <xdr:style>
          <a:lnRef idx="2">
            <a:schemeClr val="accent1">
              <a:shade val="6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447084" tIns="1015645" rIns="447085" bIns="1015644"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400050">
              <a:lnSpc>
                <a:spcPct val="90000"/>
              </a:lnSpc>
              <a:spcBef>
                <a:spcPct val="0"/>
              </a:spcBef>
              <a:spcAft>
                <a:spcPct val="35000"/>
              </a:spcAft>
            </a:pPr>
            <a:endParaRPr lang="en-GB" sz="900" kern="1200">
              <a:latin typeface="Arial" panose="020B0604020202020204" pitchFamily="34" charset="0"/>
              <a:cs typeface="Arial" panose="020B0604020202020204" pitchFamily="34" charset="0"/>
            </a:endParaRPr>
          </a:p>
        </xdr:txBody>
      </xdr:sp>
      <xdr:sp macro="" textlink="">
        <xdr:nvSpPr>
          <xdr:cNvPr id="45" name="Freeform 44"/>
          <xdr:cNvSpPr/>
        </xdr:nvSpPr>
        <xdr:spPr>
          <a:xfrm>
            <a:off x="124303" y="3495456"/>
            <a:ext cx="874357" cy="428032"/>
          </a:xfrm>
          <a:custGeom>
            <a:avLst/>
            <a:gdLst>
              <a:gd name="connsiteX0" fmla="*/ 0 w 874357"/>
              <a:gd name="connsiteY0" fmla="*/ 0 h 428032"/>
              <a:gd name="connsiteX1" fmla="*/ 874357 w 874357"/>
              <a:gd name="connsiteY1" fmla="*/ 0 h 428032"/>
              <a:gd name="connsiteX2" fmla="*/ 874357 w 874357"/>
              <a:gd name="connsiteY2" fmla="*/ 428032 h 428032"/>
              <a:gd name="connsiteX3" fmla="*/ 0 w 874357"/>
              <a:gd name="connsiteY3" fmla="*/ 428032 h 428032"/>
              <a:gd name="connsiteX4" fmla="*/ 0 w 874357"/>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74357" h="428032">
                <a:moveTo>
                  <a:pt x="0" y="0"/>
                </a:moveTo>
                <a:lnTo>
                  <a:pt x="874357" y="0"/>
                </a:lnTo>
                <a:lnTo>
                  <a:pt x="874357"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Anglo American plc</a:t>
            </a:r>
          </a:p>
        </xdr:txBody>
      </xdr:sp>
      <xdr:sp macro="" textlink="">
        <xdr:nvSpPr>
          <xdr:cNvPr id="46" name="Freeform 45"/>
          <xdr:cNvSpPr/>
        </xdr:nvSpPr>
        <xdr:spPr>
          <a:xfrm>
            <a:off x="1762533" y="1345900"/>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Australia Coal</a:t>
            </a:r>
          </a:p>
        </xdr:txBody>
      </xdr:sp>
      <xdr:sp macro="" textlink="">
        <xdr:nvSpPr>
          <xdr:cNvPr id="47" name="Freeform 46"/>
          <xdr:cNvSpPr/>
        </xdr:nvSpPr>
        <xdr:spPr>
          <a:xfrm>
            <a:off x="1762533" y="1880941"/>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Chile Copper</a:t>
            </a:r>
          </a:p>
        </xdr:txBody>
      </xdr:sp>
      <xdr:sp macro="" textlink="">
        <xdr:nvSpPr>
          <xdr:cNvPr id="48" name="Freeform 47"/>
          <xdr:cNvSpPr/>
        </xdr:nvSpPr>
        <xdr:spPr>
          <a:xfrm>
            <a:off x="3974380" y="1877257"/>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AA Sur (Los</a:t>
            </a:r>
            <a:r>
              <a:rPr lang="en-GB" sz="1000" kern="1200" baseline="0">
                <a:latin typeface="Arial" panose="020B0604020202020204" pitchFamily="34" charset="0"/>
                <a:cs typeface="Arial" panose="020B0604020202020204" pitchFamily="34" charset="0"/>
              </a:rPr>
              <a:t> Bronces,  El Soldado, Chagres)</a:t>
            </a:r>
            <a:endParaRPr lang="en-GB" sz="1000" kern="1200">
              <a:latin typeface="Arial" panose="020B0604020202020204" pitchFamily="34" charset="0"/>
              <a:cs typeface="Arial" panose="020B0604020202020204" pitchFamily="34" charset="0"/>
            </a:endParaRPr>
          </a:p>
        </xdr:txBody>
      </xdr:sp>
      <xdr:sp macro="" textlink="">
        <xdr:nvSpPr>
          <xdr:cNvPr id="49" name="Freeform 48"/>
          <xdr:cNvSpPr/>
        </xdr:nvSpPr>
        <xdr:spPr>
          <a:xfrm>
            <a:off x="1762533" y="2415981"/>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Brazil Nickel, </a:t>
            </a:r>
          </a:p>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Niobium and Phosphate</a:t>
            </a:r>
          </a:p>
        </xdr:txBody>
      </xdr:sp>
      <xdr:sp macro="" textlink="">
        <xdr:nvSpPr>
          <xdr:cNvPr id="50" name="Freeform 49"/>
          <xdr:cNvSpPr/>
        </xdr:nvSpPr>
        <xdr:spPr>
          <a:xfrm>
            <a:off x="1762533" y="2951021"/>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Brazil Iron Ore</a:t>
            </a:r>
          </a:p>
        </xdr:txBody>
      </xdr:sp>
      <xdr:sp macro="" textlink="">
        <xdr:nvSpPr>
          <xdr:cNvPr id="51" name="Freeform 50"/>
          <xdr:cNvSpPr/>
        </xdr:nvSpPr>
        <xdr:spPr>
          <a:xfrm>
            <a:off x="1762533" y="3486062"/>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Cerrejón</a:t>
            </a:r>
          </a:p>
        </xdr:txBody>
      </xdr:sp>
      <xdr:sp macro="" textlink="">
        <xdr:nvSpPr>
          <xdr:cNvPr id="52" name="Freeform 51"/>
          <xdr:cNvSpPr/>
        </xdr:nvSpPr>
        <xdr:spPr>
          <a:xfrm>
            <a:off x="1762533" y="4021102"/>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De Beers (A Shares)</a:t>
            </a:r>
          </a:p>
        </xdr:txBody>
      </xdr:sp>
      <xdr:sp macro="" textlink="">
        <xdr:nvSpPr>
          <xdr:cNvPr id="53" name="Freeform 52"/>
          <xdr:cNvSpPr/>
        </xdr:nvSpPr>
        <xdr:spPr>
          <a:xfrm>
            <a:off x="1762533" y="4556143"/>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AA South Africa</a:t>
            </a:r>
          </a:p>
        </xdr:txBody>
      </xdr:sp>
      <xdr:sp macro="" textlink="">
        <xdr:nvSpPr>
          <xdr:cNvPr id="54" name="Freeform 53"/>
          <xdr:cNvSpPr/>
        </xdr:nvSpPr>
        <xdr:spPr>
          <a:xfrm>
            <a:off x="3974380" y="3486062"/>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SA Coal</a:t>
            </a:r>
          </a:p>
        </xdr:txBody>
      </xdr:sp>
      <xdr:sp macro="" textlink="">
        <xdr:nvSpPr>
          <xdr:cNvPr id="55" name="Freeform 54"/>
          <xdr:cNvSpPr/>
        </xdr:nvSpPr>
        <xdr:spPr>
          <a:xfrm>
            <a:off x="3974380" y="4021102"/>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Kumba</a:t>
            </a:r>
          </a:p>
        </xdr:txBody>
      </xdr:sp>
      <xdr:sp macro="" textlink="">
        <xdr:nvSpPr>
          <xdr:cNvPr id="56" name="Freeform 55"/>
          <xdr:cNvSpPr/>
        </xdr:nvSpPr>
        <xdr:spPr>
          <a:xfrm>
            <a:off x="5778964" y="4021102"/>
            <a:ext cx="1260308" cy="428032"/>
          </a:xfrm>
          <a:custGeom>
            <a:avLst/>
            <a:gdLst>
              <a:gd name="connsiteX0" fmla="*/ 0 w 1260308"/>
              <a:gd name="connsiteY0" fmla="*/ 0 h 428032"/>
              <a:gd name="connsiteX1" fmla="*/ 1260308 w 1260308"/>
              <a:gd name="connsiteY1" fmla="*/ 0 h 428032"/>
              <a:gd name="connsiteX2" fmla="*/ 1260308 w 1260308"/>
              <a:gd name="connsiteY2" fmla="*/ 428032 h 428032"/>
              <a:gd name="connsiteX3" fmla="*/ 0 w 1260308"/>
              <a:gd name="connsiteY3" fmla="*/ 428032 h 428032"/>
              <a:gd name="connsiteX4" fmla="*/ 0 w 1260308"/>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60308" h="428032">
                <a:moveTo>
                  <a:pt x="0" y="0"/>
                </a:moveTo>
                <a:lnTo>
                  <a:pt x="1260308" y="0"/>
                </a:lnTo>
                <a:lnTo>
                  <a:pt x="1260308"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SIOC (Sishen,</a:t>
            </a:r>
            <a:r>
              <a:rPr lang="en-GB" sz="1000" kern="1200" baseline="0">
                <a:latin typeface="Arial" panose="020B0604020202020204" pitchFamily="34" charset="0"/>
                <a:cs typeface="Arial" panose="020B0604020202020204" pitchFamily="34" charset="0"/>
              </a:rPr>
              <a:t> Kolomela)</a:t>
            </a:r>
            <a:endParaRPr lang="en-GB" sz="1000" kern="1200">
              <a:latin typeface="Arial" panose="020B0604020202020204" pitchFamily="34" charset="0"/>
              <a:cs typeface="Arial" panose="020B0604020202020204" pitchFamily="34" charset="0"/>
            </a:endParaRPr>
          </a:p>
        </xdr:txBody>
      </xdr:sp>
      <xdr:sp macro="" textlink="">
        <xdr:nvSpPr>
          <xdr:cNvPr id="57" name="Freeform 56"/>
          <xdr:cNvSpPr/>
        </xdr:nvSpPr>
        <xdr:spPr>
          <a:xfrm>
            <a:off x="7133503" y="4021102"/>
            <a:ext cx="1292318" cy="428032"/>
          </a:xfrm>
          <a:custGeom>
            <a:avLst/>
            <a:gdLst>
              <a:gd name="connsiteX0" fmla="*/ 0 w 1292318"/>
              <a:gd name="connsiteY0" fmla="*/ 0 h 428032"/>
              <a:gd name="connsiteX1" fmla="*/ 1292318 w 1292318"/>
              <a:gd name="connsiteY1" fmla="*/ 0 h 428032"/>
              <a:gd name="connsiteX2" fmla="*/ 1292318 w 1292318"/>
              <a:gd name="connsiteY2" fmla="*/ 428032 h 428032"/>
              <a:gd name="connsiteX3" fmla="*/ 0 w 1292318"/>
              <a:gd name="connsiteY3" fmla="*/ 428032 h 428032"/>
              <a:gd name="connsiteX4" fmla="*/ 0 w 1292318"/>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92318" h="428032">
                <a:moveTo>
                  <a:pt x="0" y="0"/>
                </a:moveTo>
                <a:lnTo>
                  <a:pt x="1292318" y="0"/>
                </a:lnTo>
                <a:lnTo>
                  <a:pt x="1292318"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Kumba Marketing</a:t>
            </a:r>
          </a:p>
        </xdr:txBody>
      </xdr:sp>
      <xdr:sp macro="" textlink="">
        <xdr:nvSpPr>
          <xdr:cNvPr id="58" name="Freeform 57"/>
          <xdr:cNvSpPr/>
        </xdr:nvSpPr>
        <xdr:spPr>
          <a:xfrm>
            <a:off x="3974380" y="4556143"/>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De Beers (B Shares)</a:t>
            </a:r>
          </a:p>
        </xdr:txBody>
      </xdr:sp>
      <xdr:sp macro="" textlink="">
        <xdr:nvSpPr>
          <xdr:cNvPr id="59" name="Freeform 58"/>
          <xdr:cNvSpPr/>
        </xdr:nvSpPr>
        <xdr:spPr>
          <a:xfrm>
            <a:off x="3974380" y="5102334"/>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AA Platinum</a:t>
            </a:r>
          </a:p>
        </xdr:txBody>
      </xdr:sp>
      <xdr:sp macro="" textlink="">
        <xdr:nvSpPr>
          <xdr:cNvPr id="61" name="Freeform 60"/>
          <xdr:cNvSpPr/>
        </xdr:nvSpPr>
        <xdr:spPr>
          <a:xfrm>
            <a:off x="7139660" y="5102334"/>
            <a:ext cx="1259002" cy="428032"/>
          </a:xfrm>
          <a:custGeom>
            <a:avLst/>
            <a:gdLst>
              <a:gd name="connsiteX0" fmla="*/ 0 w 1259002"/>
              <a:gd name="connsiteY0" fmla="*/ 0 h 428032"/>
              <a:gd name="connsiteX1" fmla="*/ 1259002 w 1259002"/>
              <a:gd name="connsiteY1" fmla="*/ 0 h 428032"/>
              <a:gd name="connsiteX2" fmla="*/ 1259002 w 1259002"/>
              <a:gd name="connsiteY2" fmla="*/ 428032 h 428032"/>
              <a:gd name="connsiteX3" fmla="*/ 0 w 1259002"/>
              <a:gd name="connsiteY3" fmla="*/ 428032 h 428032"/>
              <a:gd name="connsiteX4" fmla="*/ 0 w 1259002"/>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59002" h="428032">
                <a:moveTo>
                  <a:pt x="0" y="0"/>
                </a:moveTo>
                <a:lnTo>
                  <a:pt x="1259002" y="0"/>
                </a:lnTo>
                <a:lnTo>
                  <a:pt x="1259002"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Platinum Marketing</a:t>
            </a:r>
          </a:p>
        </xdr:txBody>
      </xdr:sp>
      <xdr:sp macro="" textlink="">
        <xdr:nvSpPr>
          <xdr:cNvPr id="63" name="Freeform 62"/>
          <xdr:cNvSpPr/>
        </xdr:nvSpPr>
        <xdr:spPr>
          <a:xfrm>
            <a:off x="1762533" y="5091183"/>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Marketing</a:t>
            </a:r>
          </a:p>
        </xdr:txBody>
      </xdr:sp>
      <xdr:sp macro="" textlink="">
        <xdr:nvSpPr>
          <xdr:cNvPr id="65" name="TextBox 4"/>
          <xdr:cNvSpPr txBox="1"/>
        </xdr:nvSpPr>
        <xdr:spPr>
          <a:xfrm>
            <a:off x="1256062" y="1344970"/>
            <a:ext cx="540256" cy="23149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ZA" sz="1000">
                <a:latin typeface="Arial" panose="020B0604020202020204" pitchFamily="34" charset="0"/>
                <a:cs typeface="Arial" panose="020B0604020202020204" pitchFamily="34" charset="0"/>
              </a:rPr>
              <a:t>100%</a:t>
            </a:r>
          </a:p>
        </xdr:txBody>
      </xdr:sp>
      <xdr:sp macro="" textlink="">
        <xdr:nvSpPr>
          <xdr:cNvPr id="66" name="TextBox 5"/>
          <xdr:cNvSpPr txBox="1"/>
        </xdr:nvSpPr>
        <xdr:spPr>
          <a:xfrm>
            <a:off x="3207919" y="3482192"/>
            <a:ext cx="843501" cy="24622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ZA" sz="1000">
                <a:latin typeface="Arial" panose="020B0604020202020204" pitchFamily="34" charset="0"/>
                <a:cs typeface="Arial" panose="020B0604020202020204" pitchFamily="34" charset="0"/>
              </a:rPr>
              <a:t>23%-100%</a:t>
            </a:r>
          </a:p>
        </xdr:txBody>
      </xdr:sp>
      <xdr:sp macro="" textlink="">
        <xdr:nvSpPr>
          <xdr:cNvPr id="67" name="TextBox 6"/>
          <xdr:cNvSpPr txBox="1"/>
        </xdr:nvSpPr>
        <xdr:spPr>
          <a:xfrm>
            <a:off x="3547987" y="4006629"/>
            <a:ext cx="439544" cy="24622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ZA" sz="1000">
                <a:latin typeface="Arial" panose="020B0604020202020204" pitchFamily="34" charset="0"/>
                <a:cs typeface="Arial" panose="020B0604020202020204" pitchFamily="34" charset="0"/>
              </a:rPr>
              <a:t>70%</a:t>
            </a:r>
          </a:p>
        </xdr:txBody>
      </xdr:sp>
      <xdr:sp macro="" textlink="">
        <xdr:nvSpPr>
          <xdr:cNvPr id="68" name="TextBox 7"/>
          <xdr:cNvSpPr txBox="1"/>
        </xdr:nvSpPr>
        <xdr:spPr>
          <a:xfrm>
            <a:off x="3554632" y="4558814"/>
            <a:ext cx="465551" cy="23149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ZA" sz="1000">
                <a:latin typeface="Arial" panose="020B0604020202020204" pitchFamily="34" charset="0"/>
                <a:cs typeface="Arial" panose="020B0604020202020204" pitchFamily="34" charset="0"/>
              </a:rPr>
              <a:t>85%</a:t>
            </a:r>
          </a:p>
        </xdr:txBody>
      </xdr:sp>
      <xdr:sp macro="" textlink="">
        <xdr:nvSpPr>
          <xdr:cNvPr id="69" name="TextBox 8"/>
          <xdr:cNvSpPr txBox="1"/>
        </xdr:nvSpPr>
        <xdr:spPr>
          <a:xfrm>
            <a:off x="3556695" y="5089741"/>
            <a:ext cx="465551" cy="23149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ZA" sz="1000">
                <a:latin typeface="Arial" panose="020B0604020202020204" pitchFamily="34" charset="0"/>
                <a:cs typeface="Arial" panose="020B0604020202020204" pitchFamily="34" charset="0"/>
              </a:rPr>
              <a:t>80%</a:t>
            </a:r>
          </a:p>
        </xdr:txBody>
      </xdr:sp>
      <xdr:sp macro="" textlink="">
        <xdr:nvSpPr>
          <xdr:cNvPr id="71" name="TextBox 10"/>
          <xdr:cNvSpPr txBox="1"/>
        </xdr:nvSpPr>
        <xdr:spPr>
          <a:xfrm>
            <a:off x="5432055" y="5101708"/>
            <a:ext cx="540256" cy="23149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ZA" sz="1000">
                <a:latin typeface="Arial" panose="020B0604020202020204" pitchFamily="34" charset="0"/>
                <a:cs typeface="Arial" panose="020B0604020202020204" pitchFamily="34" charset="0"/>
              </a:rPr>
              <a:t>100%</a:t>
            </a:r>
          </a:p>
        </xdr:txBody>
      </xdr:sp>
      <xdr:sp macro="" textlink="">
        <xdr:nvSpPr>
          <xdr:cNvPr id="72" name="TextBox 11"/>
          <xdr:cNvSpPr txBox="1"/>
        </xdr:nvSpPr>
        <xdr:spPr>
          <a:xfrm>
            <a:off x="5395637" y="3985890"/>
            <a:ext cx="540256" cy="23980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ZA" sz="1000">
                <a:latin typeface="Arial" panose="020B0604020202020204" pitchFamily="34" charset="0"/>
                <a:cs typeface="Arial" panose="020B0604020202020204" pitchFamily="34" charset="0"/>
              </a:rPr>
              <a:t>77%</a:t>
            </a:r>
          </a:p>
        </xdr:txBody>
      </xdr:sp>
      <xdr:sp macro="" textlink="">
        <xdr:nvSpPr>
          <xdr:cNvPr id="73" name="TextBox 12"/>
          <xdr:cNvSpPr txBox="1"/>
        </xdr:nvSpPr>
        <xdr:spPr>
          <a:xfrm>
            <a:off x="1244739" y="2412639"/>
            <a:ext cx="540256" cy="23149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ZA" sz="1000">
                <a:latin typeface="Arial" panose="020B0604020202020204" pitchFamily="34" charset="0"/>
                <a:cs typeface="Arial" panose="020B0604020202020204" pitchFamily="34" charset="0"/>
              </a:rPr>
              <a:t>100%</a:t>
            </a:r>
          </a:p>
        </xdr:txBody>
      </xdr:sp>
      <xdr:sp macro="" textlink="">
        <xdr:nvSpPr>
          <xdr:cNvPr id="74" name="TextBox 13"/>
          <xdr:cNvSpPr txBox="1"/>
        </xdr:nvSpPr>
        <xdr:spPr>
          <a:xfrm>
            <a:off x="1253448" y="2944735"/>
            <a:ext cx="540256" cy="23149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ZA" sz="1000">
                <a:latin typeface="Arial" panose="020B0604020202020204" pitchFamily="34" charset="0"/>
                <a:cs typeface="Arial" panose="020B0604020202020204" pitchFamily="34" charset="0"/>
              </a:rPr>
              <a:t>100%</a:t>
            </a:r>
          </a:p>
        </xdr:txBody>
      </xdr:sp>
      <xdr:sp macro="" textlink="">
        <xdr:nvSpPr>
          <xdr:cNvPr id="75" name="TextBox 14"/>
          <xdr:cNvSpPr txBox="1"/>
        </xdr:nvSpPr>
        <xdr:spPr>
          <a:xfrm>
            <a:off x="1326607" y="3490958"/>
            <a:ext cx="465551" cy="23149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ZA" sz="1000">
                <a:latin typeface="Arial" panose="020B0604020202020204" pitchFamily="34" charset="0"/>
                <a:cs typeface="Arial" panose="020B0604020202020204" pitchFamily="34" charset="0"/>
              </a:rPr>
              <a:t>33%</a:t>
            </a:r>
          </a:p>
        </xdr:txBody>
      </xdr:sp>
      <xdr:sp macro="" textlink="">
        <xdr:nvSpPr>
          <xdr:cNvPr id="76" name="TextBox 15"/>
          <xdr:cNvSpPr txBox="1"/>
        </xdr:nvSpPr>
        <xdr:spPr>
          <a:xfrm>
            <a:off x="1305317" y="4008448"/>
            <a:ext cx="465551" cy="23149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ZA" sz="1000">
                <a:latin typeface="Arial" panose="020B0604020202020204" pitchFamily="34" charset="0"/>
                <a:cs typeface="Arial" panose="020B0604020202020204" pitchFamily="34" charset="0"/>
              </a:rPr>
              <a:t>85%</a:t>
            </a:r>
          </a:p>
        </xdr:txBody>
      </xdr:sp>
      <xdr:sp macro="" textlink="">
        <xdr:nvSpPr>
          <xdr:cNvPr id="77" name="TextBox 16"/>
          <xdr:cNvSpPr txBox="1"/>
        </xdr:nvSpPr>
        <xdr:spPr>
          <a:xfrm>
            <a:off x="1238644" y="4545950"/>
            <a:ext cx="540256" cy="23149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ZA" sz="1000">
                <a:latin typeface="Arial" panose="020B0604020202020204" pitchFamily="34" charset="0"/>
                <a:cs typeface="Arial" panose="020B0604020202020204" pitchFamily="34" charset="0"/>
              </a:rPr>
              <a:t>100%</a:t>
            </a:r>
          </a:p>
        </xdr:txBody>
      </xdr:sp>
      <xdr:sp macro="" textlink="">
        <xdr:nvSpPr>
          <xdr:cNvPr id="78" name="TextBox 17"/>
          <xdr:cNvSpPr txBox="1"/>
        </xdr:nvSpPr>
        <xdr:spPr>
          <a:xfrm>
            <a:off x="1253063" y="5073665"/>
            <a:ext cx="540256" cy="23149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ZA" sz="1000">
                <a:latin typeface="Arial" panose="020B0604020202020204" pitchFamily="34" charset="0"/>
                <a:cs typeface="Arial" panose="020B0604020202020204" pitchFamily="34" charset="0"/>
              </a:rPr>
              <a:t>100%</a:t>
            </a:r>
          </a:p>
        </xdr:txBody>
      </xdr:sp>
      <xdr:sp macro="" textlink="">
        <xdr:nvSpPr>
          <xdr:cNvPr id="80" name="TextBox 20"/>
          <xdr:cNvSpPr txBox="1"/>
        </xdr:nvSpPr>
        <xdr:spPr>
          <a:xfrm>
            <a:off x="1244739" y="1877768"/>
            <a:ext cx="540256" cy="23149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ZA" sz="1000">
                <a:latin typeface="Arial" panose="020B0604020202020204" pitchFamily="34" charset="0"/>
                <a:cs typeface="Arial" panose="020B0604020202020204" pitchFamily="34" charset="0"/>
              </a:rPr>
              <a:t>100%</a:t>
            </a:r>
          </a:p>
        </xdr:txBody>
      </xdr:sp>
      <xdr:sp macro="" textlink="">
        <xdr:nvSpPr>
          <xdr:cNvPr id="81" name="TextBox 21"/>
          <xdr:cNvSpPr txBox="1"/>
        </xdr:nvSpPr>
        <xdr:spPr>
          <a:xfrm>
            <a:off x="3458054" y="1859390"/>
            <a:ext cx="562664" cy="23980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ZA" sz="1000">
                <a:latin typeface="Arial" panose="020B0604020202020204" pitchFamily="34" charset="0"/>
                <a:cs typeface="Arial" panose="020B0604020202020204" pitchFamily="34" charset="0"/>
              </a:rPr>
              <a:t>50.1%</a:t>
            </a:r>
          </a:p>
        </xdr:txBody>
      </xdr:sp>
      <xdr:sp macro="" textlink="">
        <xdr:nvSpPr>
          <xdr:cNvPr id="82" name="Rectangle 81"/>
          <xdr:cNvSpPr/>
        </xdr:nvSpPr>
        <xdr:spPr>
          <a:xfrm>
            <a:off x="210074" y="6181189"/>
            <a:ext cx="1823591" cy="505503"/>
          </a:xfrm>
          <a:prstGeom prst="rect">
            <a:avLst/>
          </a:prstGeom>
          <a:solidFill>
            <a:srgbClr val="E2D8AF"/>
          </a:solidFill>
          <a:ln w="12700">
            <a:no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000">
                <a:solidFill>
                  <a:schemeClr val="tx1"/>
                </a:solidFill>
                <a:latin typeface="Arial" panose="020B0604020202020204" pitchFamily="34" charset="0"/>
                <a:cs typeface="Arial" panose="020B0604020202020204" pitchFamily="34" charset="0"/>
              </a:rPr>
              <a:t>Denotes entities impacted by South African exchange controls</a:t>
            </a:r>
          </a:p>
        </xdr:txBody>
      </xdr:sp>
      <xdr:sp macro="" textlink="">
        <xdr:nvSpPr>
          <xdr:cNvPr id="83" name="Freeform 82"/>
          <xdr:cNvSpPr/>
        </xdr:nvSpPr>
        <xdr:spPr>
          <a:xfrm>
            <a:off x="3177801" y="1569763"/>
            <a:ext cx="796277" cy="75971"/>
          </a:xfrm>
          <a:custGeom>
            <a:avLst/>
            <a:gdLst>
              <a:gd name="connsiteX0" fmla="*/ 0 w 738728"/>
              <a:gd name="connsiteY0" fmla="*/ 45720 h 91440"/>
              <a:gd name="connsiteX1" fmla="*/ 738728 w 738728"/>
              <a:gd name="connsiteY1" fmla="*/ 45720 h 91440"/>
            </a:gdLst>
            <a:ahLst/>
            <a:cxnLst>
              <a:cxn ang="0">
                <a:pos x="connsiteX0" y="connsiteY0"/>
              </a:cxn>
              <a:cxn ang="0">
                <a:pos x="connsiteX1" y="connsiteY1"/>
              </a:cxn>
            </a:cxnLst>
            <a:rect l="l" t="t" r="r" b="b"/>
            <a:pathLst>
              <a:path w="738728" h="91440">
                <a:moveTo>
                  <a:pt x="0" y="45720"/>
                </a:moveTo>
                <a:lnTo>
                  <a:pt x="738728" y="4572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363596" tIns="27251" rIns="363596" bIns="27253"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sp macro="" textlink="">
        <xdr:nvSpPr>
          <xdr:cNvPr id="84" name="Freeform 83"/>
          <xdr:cNvSpPr/>
        </xdr:nvSpPr>
        <xdr:spPr>
          <a:xfrm>
            <a:off x="3981337" y="1355559"/>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Wholly owned and jointly owned operations</a:t>
            </a:r>
          </a:p>
        </xdr:txBody>
      </xdr:sp>
      <xdr:sp macro="" textlink="">
        <xdr:nvSpPr>
          <xdr:cNvPr id="85" name="TextBox 69"/>
          <xdr:cNvSpPr txBox="1"/>
        </xdr:nvSpPr>
        <xdr:spPr>
          <a:xfrm>
            <a:off x="3155813" y="1363516"/>
            <a:ext cx="878767" cy="24622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ZA" sz="1000">
                <a:latin typeface="Arial" panose="020B0604020202020204" pitchFamily="34" charset="0"/>
                <a:cs typeface="Arial" panose="020B0604020202020204" pitchFamily="34" charset="0"/>
              </a:rPr>
              <a:t>51% - 100%</a:t>
            </a:r>
          </a:p>
        </xdr:txBody>
      </xdr:sp>
      <xdr:sp macro="" textlink="">
        <xdr:nvSpPr>
          <xdr:cNvPr id="86" name="Freeform 85"/>
          <xdr:cNvSpPr/>
        </xdr:nvSpPr>
        <xdr:spPr>
          <a:xfrm>
            <a:off x="3190088" y="3148879"/>
            <a:ext cx="783989" cy="45719"/>
          </a:xfrm>
          <a:custGeom>
            <a:avLst/>
            <a:gdLst>
              <a:gd name="connsiteX0" fmla="*/ 0 w 738728"/>
              <a:gd name="connsiteY0" fmla="*/ 45720 h 91440"/>
              <a:gd name="connsiteX1" fmla="*/ 738728 w 738728"/>
              <a:gd name="connsiteY1" fmla="*/ 45720 h 91440"/>
            </a:gdLst>
            <a:ahLst/>
            <a:cxnLst>
              <a:cxn ang="0">
                <a:pos x="connsiteX0" y="connsiteY0"/>
              </a:cxn>
              <a:cxn ang="0">
                <a:pos x="connsiteX1" y="connsiteY1"/>
              </a:cxn>
            </a:cxnLst>
            <a:rect l="l" t="t" r="r" b="b"/>
            <a:pathLst>
              <a:path w="738728" h="91440">
                <a:moveTo>
                  <a:pt x="0" y="45720"/>
                </a:moveTo>
                <a:lnTo>
                  <a:pt x="738728" y="4572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363596" tIns="27251" rIns="363596" bIns="27253"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sp macro="" textlink="">
        <xdr:nvSpPr>
          <xdr:cNvPr id="87" name="Freeform 86"/>
          <xdr:cNvSpPr/>
        </xdr:nvSpPr>
        <xdr:spPr>
          <a:xfrm>
            <a:off x="3981337" y="2947577"/>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a:latin typeface="Arial" panose="020B0604020202020204" pitchFamily="34" charset="0"/>
                <a:cs typeface="Arial" panose="020B0604020202020204" pitchFamily="34" charset="0"/>
              </a:rPr>
              <a:t>Ferroport</a:t>
            </a:r>
            <a:endParaRPr lang="en-GB" sz="1000" kern="1200">
              <a:latin typeface="Arial" panose="020B0604020202020204" pitchFamily="34" charset="0"/>
              <a:cs typeface="Arial" panose="020B0604020202020204" pitchFamily="34" charset="0"/>
            </a:endParaRPr>
          </a:p>
        </xdr:txBody>
      </xdr:sp>
      <xdr:sp macro="" textlink="">
        <xdr:nvSpPr>
          <xdr:cNvPr id="88" name="TextBox 72"/>
          <xdr:cNvSpPr txBox="1"/>
        </xdr:nvSpPr>
        <xdr:spPr>
          <a:xfrm>
            <a:off x="3566683" y="2941887"/>
            <a:ext cx="439544" cy="24622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ZA" sz="1000">
                <a:latin typeface="Arial" panose="020B0604020202020204" pitchFamily="34" charset="0"/>
                <a:cs typeface="Arial" panose="020B0604020202020204" pitchFamily="34" charset="0"/>
              </a:rPr>
              <a:t>50%</a:t>
            </a:r>
          </a:p>
        </xdr:txBody>
      </xdr:sp>
      <xdr:sp macro="" textlink="">
        <xdr:nvSpPr>
          <xdr:cNvPr id="90" name="Freeform 89"/>
          <xdr:cNvSpPr/>
        </xdr:nvSpPr>
        <xdr:spPr>
          <a:xfrm>
            <a:off x="3977622" y="5631299"/>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a:latin typeface="Arial" panose="020B0604020202020204" pitchFamily="34" charset="0"/>
                <a:cs typeface="Arial" panose="020B0604020202020204" pitchFamily="34" charset="0"/>
              </a:rPr>
              <a:t>Samancor SA and Australia</a:t>
            </a:r>
            <a:endParaRPr lang="en-GB" sz="1000" kern="1200">
              <a:latin typeface="Arial" panose="020B0604020202020204" pitchFamily="34" charset="0"/>
              <a:cs typeface="Arial" panose="020B0604020202020204" pitchFamily="34" charset="0"/>
            </a:endParaRPr>
          </a:p>
        </xdr:txBody>
      </xdr:sp>
      <xdr:sp macro="" textlink="">
        <xdr:nvSpPr>
          <xdr:cNvPr id="91" name="TextBox 76"/>
          <xdr:cNvSpPr txBox="1"/>
        </xdr:nvSpPr>
        <xdr:spPr>
          <a:xfrm>
            <a:off x="3580639" y="5620083"/>
            <a:ext cx="439544" cy="24622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ZA" sz="1000">
                <a:latin typeface="Arial" panose="020B0604020202020204" pitchFamily="34" charset="0"/>
                <a:cs typeface="Arial" panose="020B0604020202020204" pitchFamily="34" charset="0"/>
              </a:rPr>
              <a:t>40%</a:t>
            </a:r>
          </a:p>
        </xdr:txBody>
      </xdr:sp>
      <xdr:sp macro="" textlink="">
        <xdr:nvSpPr>
          <xdr:cNvPr id="92" name="Freeform 91"/>
          <xdr:cNvSpPr/>
        </xdr:nvSpPr>
        <xdr:spPr>
          <a:xfrm>
            <a:off x="1278738" y="3682279"/>
            <a:ext cx="483793" cy="45719"/>
          </a:xfrm>
          <a:custGeom>
            <a:avLst/>
            <a:gdLst>
              <a:gd name="connsiteX0" fmla="*/ 0 w 738728"/>
              <a:gd name="connsiteY0" fmla="*/ 45720 h 91440"/>
              <a:gd name="connsiteX1" fmla="*/ 738728 w 738728"/>
              <a:gd name="connsiteY1" fmla="*/ 45720 h 91440"/>
            </a:gdLst>
            <a:ahLst/>
            <a:cxnLst>
              <a:cxn ang="0">
                <a:pos x="connsiteX0" y="connsiteY0"/>
              </a:cxn>
              <a:cxn ang="0">
                <a:pos x="connsiteX1" y="connsiteY1"/>
              </a:cxn>
            </a:cxnLst>
            <a:rect l="l" t="t" r="r" b="b"/>
            <a:pathLst>
              <a:path w="738728" h="91440">
                <a:moveTo>
                  <a:pt x="0" y="45720"/>
                </a:moveTo>
                <a:lnTo>
                  <a:pt x="738728" y="4572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363596" tIns="27251" rIns="363596" bIns="27253"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grpSp>
    <xdr:clientData/>
  </xdr:twoCellAnchor>
  <xdr:twoCellAnchor>
    <xdr:from>
      <xdr:col>3</xdr:col>
      <xdr:colOff>438150</xdr:colOff>
      <xdr:row>9</xdr:row>
      <xdr:rowOff>114300</xdr:rowOff>
    </xdr:from>
    <xdr:to>
      <xdr:col>5</xdr:col>
      <xdr:colOff>127596</xdr:colOff>
      <xdr:row>11</xdr:row>
      <xdr:rowOff>180382</xdr:rowOff>
    </xdr:to>
    <xdr:sp macro="" textlink="">
      <xdr:nvSpPr>
        <xdr:cNvPr id="93" name="Freeform 92"/>
        <xdr:cNvSpPr/>
      </xdr:nvSpPr>
      <xdr:spPr>
        <a:xfrm>
          <a:off x="4467225" y="2228850"/>
          <a:ext cx="1403946" cy="428032"/>
        </a:xfrm>
        <a:custGeom>
          <a:avLst/>
          <a:gdLst>
            <a:gd name="connsiteX0" fmla="*/ 0 w 1403946"/>
            <a:gd name="connsiteY0" fmla="*/ 0 h 428032"/>
            <a:gd name="connsiteX1" fmla="*/ 1403946 w 1403946"/>
            <a:gd name="connsiteY1" fmla="*/ 0 h 428032"/>
            <a:gd name="connsiteX2" fmla="*/ 1403946 w 1403946"/>
            <a:gd name="connsiteY2" fmla="*/ 428032 h 428032"/>
            <a:gd name="connsiteX3" fmla="*/ 0 w 1403946"/>
            <a:gd name="connsiteY3" fmla="*/ 428032 h 428032"/>
            <a:gd name="connsiteX4" fmla="*/ 0 w 1403946"/>
            <a:gd name="connsiteY4" fmla="*/ 0 h 42803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03946" h="428032">
              <a:moveTo>
                <a:pt x="0" y="0"/>
              </a:moveTo>
              <a:lnTo>
                <a:pt x="1403946" y="0"/>
              </a:lnTo>
              <a:lnTo>
                <a:pt x="1403946" y="428032"/>
              </a:lnTo>
              <a:lnTo>
                <a:pt x="0" y="428032"/>
              </a:lnTo>
              <a:lnTo>
                <a:pt x="0" y="0"/>
              </a:lnTo>
              <a:close/>
            </a:path>
          </a:pathLst>
        </a:custGeom>
        <a:solidFill>
          <a:srgbClr val="00206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6350" tIns="6350" rIns="6350" bIns="6350" numCol="1" spcCol="1270" anchor="ctr" anchorCtr="0">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lvl="0" algn="ctr" defTabSz="444500">
            <a:lnSpc>
              <a:spcPct val="90000"/>
            </a:lnSpc>
            <a:spcBef>
              <a:spcPct val="0"/>
            </a:spcBef>
            <a:spcAft>
              <a:spcPct val="35000"/>
            </a:spcAft>
          </a:pPr>
          <a:r>
            <a:rPr lang="en-GB" sz="1000" kern="1200">
              <a:latin typeface="Arial" panose="020B0604020202020204" pitchFamily="34" charset="0"/>
              <a:cs typeface="Arial" panose="020B0604020202020204" pitchFamily="34" charset="0"/>
            </a:rPr>
            <a:t>Collahuasi</a:t>
          </a:r>
        </a:p>
      </xdr:txBody>
    </xdr:sp>
    <xdr:clientData/>
  </xdr:twoCellAnchor>
  <xdr:twoCellAnchor>
    <xdr:from>
      <xdr:col>2</xdr:col>
      <xdr:colOff>852834</xdr:colOff>
      <xdr:row>7</xdr:row>
      <xdr:rowOff>111679</xdr:rowOff>
    </xdr:from>
    <xdr:to>
      <xdr:col>3</xdr:col>
      <xdr:colOff>41303</xdr:colOff>
      <xdr:row>10</xdr:row>
      <xdr:rowOff>123825</xdr:rowOff>
    </xdr:to>
    <xdr:sp macro="" textlink="">
      <xdr:nvSpPr>
        <xdr:cNvPr id="94" name="Freeform 93"/>
        <xdr:cNvSpPr/>
      </xdr:nvSpPr>
      <xdr:spPr>
        <a:xfrm rot="5400000">
          <a:off x="3769983" y="2118955"/>
          <a:ext cx="555071" cy="45719"/>
        </a:xfrm>
        <a:custGeom>
          <a:avLst/>
          <a:gdLst>
            <a:gd name="connsiteX0" fmla="*/ 0 w 738728"/>
            <a:gd name="connsiteY0" fmla="*/ 45720 h 91440"/>
            <a:gd name="connsiteX1" fmla="*/ 738728 w 738728"/>
            <a:gd name="connsiteY1" fmla="*/ 45720 h 91440"/>
          </a:gdLst>
          <a:ahLst/>
          <a:cxnLst>
            <a:cxn ang="0">
              <a:pos x="connsiteX0" y="connsiteY0"/>
            </a:cxn>
            <a:cxn ang="0">
              <a:pos x="connsiteX1" y="connsiteY1"/>
            </a:cxn>
          </a:cxnLst>
          <a:rect l="l" t="t" r="r" b="b"/>
          <a:pathLst>
            <a:path w="738728" h="91440">
              <a:moveTo>
                <a:pt x="0" y="45720"/>
              </a:moveTo>
              <a:lnTo>
                <a:pt x="738728" y="4572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363596" tIns="27251" rIns="363596" bIns="27253"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clientData/>
  </xdr:twoCellAnchor>
  <xdr:twoCellAnchor>
    <xdr:from>
      <xdr:col>3</xdr:col>
      <xdr:colOff>19050</xdr:colOff>
      <xdr:row>10</xdr:row>
      <xdr:rowOff>95251</xdr:rowOff>
    </xdr:from>
    <xdr:to>
      <xdr:col>3</xdr:col>
      <xdr:colOff>466725</xdr:colOff>
      <xdr:row>10</xdr:row>
      <xdr:rowOff>152401</xdr:rowOff>
    </xdr:to>
    <xdr:sp macro="" textlink="">
      <xdr:nvSpPr>
        <xdr:cNvPr id="96" name="Freeform 95"/>
        <xdr:cNvSpPr/>
      </xdr:nvSpPr>
      <xdr:spPr>
        <a:xfrm>
          <a:off x="4048125" y="2390776"/>
          <a:ext cx="447675" cy="57150"/>
        </a:xfrm>
        <a:custGeom>
          <a:avLst/>
          <a:gdLst>
            <a:gd name="connsiteX0" fmla="*/ 0 w 738728"/>
            <a:gd name="connsiteY0" fmla="*/ 45720 h 91440"/>
            <a:gd name="connsiteX1" fmla="*/ 738728 w 738728"/>
            <a:gd name="connsiteY1" fmla="*/ 45720 h 91440"/>
          </a:gdLst>
          <a:ahLst/>
          <a:cxnLst>
            <a:cxn ang="0">
              <a:pos x="connsiteX0" y="connsiteY0"/>
            </a:cxn>
            <a:cxn ang="0">
              <a:pos x="connsiteX1" y="connsiteY1"/>
            </a:cxn>
          </a:cxnLst>
          <a:rect l="l" t="t" r="r" b="b"/>
          <a:pathLst>
            <a:path w="738728" h="91440">
              <a:moveTo>
                <a:pt x="0" y="45720"/>
              </a:moveTo>
              <a:lnTo>
                <a:pt x="738728" y="45720"/>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363596" tIns="27251" rIns="363596" bIns="27253" numCol="1" spcCol="1270" anchor="ctr" anchorCtr="0">
          <a:noAutofit/>
        </a:bodyPr>
        <a:lstStyle>
          <a:defPPr>
            <a:defRPr lang="en-US"/>
          </a:defPPr>
          <a:lvl1pPr marL="0" algn="l" defTabSz="914400" rtl="0" eaLnBrk="1" latinLnBrk="0" hangingPunct="1">
            <a:defRPr sz="1800" kern="1200">
              <a:solidFill>
                <a:schemeClr val="tx1">
                  <a:hueOff val="0"/>
                  <a:satOff val="0"/>
                  <a:lumOff val="0"/>
                  <a:alphaOff val="0"/>
                </a:schemeClr>
              </a:solidFill>
              <a:latin typeface="+mn-lt"/>
              <a:ea typeface="+mn-ea"/>
              <a:cs typeface="+mn-cs"/>
            </a:defRPr>
          </a:lvl1pPr>
          <a:lvl2pPr marL="457200" algn="l" defTabSz="914400" rtl="0" eaLnBrk="1" latinLnBrk="0" hangingPunct="1">
            <a:defRPr sz="1800" kern="1200">
              <a:solidFill>
                <a:schemeClr val="tx1">
                  <a:hueOff val="0"/>
                  <a:satOff val="0"/>
                  <a:lumOff val="0"/>
                  <a:alphaOff val="0"/>
                </a:schemeClr>
              </a:solidFill>
              <a:latin typeface="+mn-lt"/>
              <a:ea typeface="+mn-ea"/>
              <a:cs typeface="+mn-cs"/>
            </a:defRPr>
          </a:lvl2pPr>
          <a:lvl3pPr marL="914400" algn="l" defTabSz="914400" rtl="0" eaLnBrk="1" latinLnBrk="0" hangingPunct="1">
            <a:defRPr sz="1800" kern="1200">
              <a:solidFill>
                <a:schemeClr val="tx1">
                  <a:hueOff val="0"/>
                  <a:satOff val="0"/>
                  <a:lumOff val="0"/>
                  <a:alphaOff val="0"/>
                </a:schemeClr>
              </a:solidFill>
              <a:latin typeface="+mn-lt"/>
              <a:ea typeface="+mn-ea"/>
              <a:cs typeface="+mn-cs"/>
            </a:defRPr>
          </a:lvl3pPr>
          <a:lvl4pPr marL="1371600" algn="l" defTabSz="914400" rtl="0" eaLnBrk="1" latinLnBrk="0" hangingPunct="1">
            <a:defRPr sz="1800" kern="1200">
              <a:solidFill>
                <a:schemeClr val="tx1">
                  <a:hueOff val="0"/>
                  <a:satOff val="0"/>
                  <a:lumOff val="0"/>
                  <a:alphaOff val="0"/>
                </a:schemeClr>
              </a:solidFill>
              <a:latin typeface="+mn-lt"/>
              <a:ea typeface="+mn-ea"/>
              <a:cs typeface="+mn-cs"/>
            </a:defRPr>
          </a:lvl4pPr>
          <a:lvl5pPr marL="1828800" algn="l" defTabSz="914400" rtl="0" eaLnBrk="1" latinLnBrk="0" hangingPunct="1">
            <a:defRPr sz="1800" kern="1200">
              <a:solidFill>
                <a:schemeClr val="tx1">
                  <a:hueOff val="0"/>
                  <a:satOff val="0"/>
                  <a:lumOff val="0"/>
                  <a:alphaOff val="0"/>
                </a:schemeClr>
              </a:solidFill>
              <a:latin typeface="+mn-lt"/>
              <a:ea typeface="+mn-ea"/>
              <a:cs typeface="+mn-cs"/>
            </a:defRPr>
          </a:lvl5pPr>
          <a:lvl6pPr marL="2286000" algn="l" defTabSz="914400" rtl="0" eaLnBrk="1" latinLnBrk="0" hangingPunct="1">
            <a:defRPr sz="1800" kern="1200">
              <a:solidFill>
                <a:schemeClr val="tx1">
                  <a:hueOff val="0"/>
                  <a:satOff val="0"/>
                  <a:lumOff val="0"/>
                  <a:alphaOff val="0"/>
                </a:schemeClr>
              </a:solidFill>
              <a:latin typeface="+mn-lt"/>
              <a:ea typeface="+mn-ea"/>
              <a:cs typeface="+mn-cs"/>
            </a:defRPr>
          </a:lvl6pPr>
          <a:lvl7pPr marL="2743200" algn="l" defTabSz="914400" rtl="0" eaLnBrk="1" latinLnBrk="0" hangingPunct="1">
            <a:defRPr sz="1800" kern="1200">
              <a:solidFill>
                <a:schemeClr val="tx1">
                  <a:hueOff val="0"/>
                  <a:satOff val="0"/>
                  <a:lumOff val="0"/>
                  <a:alphaOff val="0"/>
                </a:schemeClr>
              </a:solidFill>
              <a:latin typeface="+mn-lt"/>
              <a:ea typeface="+mn-ea"/>
              <a:cs typeface="+mn-cs"/>
            </a:defRPr>
          </a:lvl7pPr>
          <a:lvl8pPr marL="3200400" algn="l" defTabSz="914400" rtl="0" eaLnBrk="1" latinLnBrk="0" hangingPunct="1">
            <a:defRPr sz="1800" kern="1200">
              <a:solidFill>
                <a:schemeClr val="tx1">
                  <a:hueOff val="0"/>
                  <a:satOff val="0"/>
                  <a:lumOff val="0"/>
                  <a:alphaOff val="0"/>
                </a:schemeClr>
              </a:solidFill>
              <a:latin typeface="+mn-lt"/>
              <a:ea typeface="+mn-ea"/>
              <a:cs typeface="+mn-cs"/>
            </a:defRPr>
          </a:lvl8pPr>
          <a:lvl9pPr marL="3657600" algn="l" defTabSz="914400" rtl="0" eaLnBrk="1" latinLnBrk="0" hangingPunct="1">
            <a:defRPr sz="1800" kern="1200">
              <a:solidFill>
                <a:schemeClr val="tx1">
                  <a:hueOff val="0"/>
                  <a:satOff val="0"/>
                  <a:lumOff val="0"/>
                  <a:alphaOff val="0"/>
                </a:schemeClr>
              </a:solidFill>
              <a:latin typeface="+mn-lt"/>
              <a:ea typeface="+mn-ea"/>
              <a:cs typeface="+mn-cs"/>
            </a:defRPr>
          </a:lvl9pPr>
        </a:lstStyle>
        <a:p>
          <a:pPr lvl="0" algn="ctr" defTabSz="222250">
            <a:lnSpc>
              <a:spcPct val="90000"/>
            </a:lnSpc>
            <a:spcBef>
              <a:spcPct val="0"/>
            </a:spcBef>
            <a:spcAft>
              <a:spcPct val="35000"/>
            </a:spcAft>
          </a:pPr>
          <a:endParaRPr lang="en-GB" sz="500" kern="1200"/>
        </a:p>
      </xdr:txBody>
    </xdr:sp>
    <xdr:clientData/>
  </xdr:twoCellAnchor>
  <xdr:twoCellAnchor>
    <xdr:from>
      <xdr:col>2</xdr:col>
      <xdr:colOff>762000</xdr:colOff>
      <xdr:row>9</xdr:row>
      <xdr:rowOff>95250</xdr:rowOff>
    </xdr:from>
    <xdr:to>
      <xdr:col>3</xdr:col>
      <xdr:colOff>467414</xdr:colOff>
      <xdr:row>10</xdr:row>
      <xdr:rowOff>154084</xdr:rowOff>
    </xdr:to>
    <xdr:sp macro="" textlink="">
      <xdr:nvSpPr>
        <xdr:cNvPr id="97" name="TextBox 21"/>
        <xdr:cNvSpPr txBox="1"/>
      </xdr:nvSpPr>
      <xdr:spPr>
        <a:xfrm>
          <a:off x="3933825" y="2209800"/>
          <a:ext cx="562664" cy="23980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en-ZA" sz="1000">
              <a:latin typeface="Arial" panose="020B0604020202020204" pitchFamily="34" charset="0"/>
              <a:cs typeface="Arial" panose="020B0604020202020204" pitchFamily="34" charset="0"/>
            </a:rPr>
            <a:t>44%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hyperlink" Target="mailto:edward.kite@angloamerican.com" TargetMode="External"/><Relationship Id="rId7" Type="http://schemas.openxmlformats.org/officeDocument/2006/relationships/printerSettings" Target="../printerSettings/printerSettings2.bin"/><Relationship Id="rId2" Type="http://schemas.openxmlformats.org/officeDocument/2006/relationships/hyperlink" Target="http://www.angloamerican.com/~/media/Files/A/Anglo-American-PLC-V2/documents/aa-r-and-r-report-2015.pdf" TargetMode="External"/><Relationship Id="rId1" Type="http://schemas.openxmlformats.org/officeDocument/2006/relationships/hyperlink" Target="http://www.angloamerican.com/~/media/Files/A/Anglo-American-PLC-V2/documents/aa-ar-15.pdf" TargetMode="External"/><Relationship Id="rId6" Type="http://schemas.openxmlformats.org/officeDocument/2006/relationships/hyperlink" Target="http://www.angloamerican.com/~/media/Files/A/Anglo-American-PLC-V2/investors/reports/anglo-american-investor-guide-2015.pdf" TargetMode="External"/><Relationship Id="rId5" Type="http://schemas.openxmlformats.org/officeDocument/2006/relationships/hyperlink" Target="http://www.angloamerican.com/investors/fixed-income-investors/funding-factsheet" TargetMode="External"/><Relationship Id="rId4" Type="http://schemas.openxmlformats.org/officeDocument/2006/relationships/hyperlink" Target="mailto:sheena.jethwa@angloamerican.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GridLines="0" tabSelected="1" view="pageBreakPreview" zoomScale="85" zoomScaleNormal="100" zoomScaleSheetLayoutView="85" workbookViewId="0">
      <selection activeCell="F18" sqref="F18"/>
    </sheetView>
  </sheetViews>
  <sheetFormatPr defaultRowHeight="15" x14ac:dyDescent="0.2"/>
  <cols>
    <col min="1" max="16384" width="9.140625" style="20"/>
  </cols>
  <sheetData>
    <row r="1" spans="1:10" x14ac:dyDescent="0.2">
      <c r="A1" s="19"/>
    </row>
    <row r="2" spans="1:10" ht="15.75" x14ac:dyDescent="0.25">
      <c r="A2" s="21"/>
    </row>
    <row r="3" spans="1:10" s="23" customFormat="1" ht="15.75" x14ac:dyDescent="0.25">
      <c r="A3" s="22"/>
    </row>
    <row r="4" spans="1:10" s="23" customFormat="1" ht="15.75" x14ac:dyDescent="0.25">
      <c r="A4" s="22"/>
      <c r="F4" s="22"/>
      <c r="G4" s="24"/>
      <c r="H4" s="24"/>
      <c r="I4" s="24"/>
      <c r="J4" s="24"/>
    </row>
    <row r="5" spans="1:10" s="23" customFormat="1" ht="15.75" x14ac:dyDescent="0.25">
      <c r="A5" s="24"/>
      <c r="B5" s="24"/>
      <c r="F5" s="25"/>
      <c r="G5" s="26"/>
      <c r="H5" s="26"/>
      <c r="I5" s="26"/>
      <c r="J5" s="26"/>
    </row>
    <row r="6" spans="1:10" s="23" customFormat="1" ht="15.75" x14ac:dyDescent="0.25">
      <c r="A6" s="24"/>
      <c r="B6" s="24"/>
      <c r="F6" s="25"/>
      <c r="G6" s="26"/>
      <c r="H6" s="26"/>
      <c r="I6" s="26"/>
      <c r="J6" s="26"/>
    </row>
    <row r="7" spans="1:10" s="23" customFormat="1" ht="15.75" x14ac:dyDescent="0.25">
      <c r="A7" s="24"/>
      <c r="B7" s="24"/>
      <c r="F7" s="25"/>
      <c r="G7" s="26"/>
      <c r="H7" s="26"/>
      <c r="I7" s="26"/>
      <c r="J7" s="26"/>
    </row>
    <row r="8" spans="1:10" s="23" customFormat="1" ht="15.75" x14ac:dyDescent="0.25">
      <c r="A8" s="24"/>
      <c r="B8" s="24"/>
      <c r="F8" s="27"/>
      <c r="G8" s="28"/>
      <c r="H8" s="28"/>
      <c r="I8" s="28"/>
      <c r="J8" s="28"/>
    </row>
    <row r="9" spans="1:10" s="23" customFormat="1" ht="15.75" x14ac:dyDescent="0.25">
      <c r="A9" s="24"/>
      <c r="B9" s="24"/>
      <c r="F9" s="25"/>
      <c r="G9" s="26"/>
      <c r="H9" s="26"/>
      <c r="I9" s="26"/>
      <c r="J9" s="26"/>
    </row>
    <row r="10" spans="1:10" s="23" customFormat="1" ht="15.75" x14ac:dyDescent="0.25">
      <c r="A10" s="24"/>
      <c r="B10" s="24"/>
      <c r="F10" s="25"/>
      <c r="G10" s="26"/>
      <c r="H10" s="26"/>
      <c r="I10" s="26"/>
      <c r="J10" s="26"/>
    </row>
    <row r="11" spans="1:10" s="23" customFormat="1" ht="15.75" x14ac:dyDescent="0.25">
      <c r="A11" s="24"/>
      <c r="B11" s="24"/>
      <c r="F11" s="29"/>
      <c r="G11" s="26"/>
      <c r="H11" s="26"/>
      <c r="I11" s="26"/>
      <c r="J11" s="26"/>
    </row>
    <row r="12" spans="1:10" s="23" customFormat="1" ht="15.75" x14ac:dyDescent="0.25">
      <c r="B12" s="24"/>
      <c r="F12" s="25"/>
      <c r="G12" s="26"/>
      <c r="H12" s="26"/>
      <c r="I12" s="26"/>
      <c r="J12" s="26"/>
    </row>
    <row r="13" spans="1:10" s="23" customFormat="1" ht="15.75" x14ac:dyDescent="0.25">
      <c r="B13" s="24"/>
      <c r="F13" s="25"/>
      <c r="G13" s="26"/>
      <c r="H13" s="26"/>
      <c r="I13" s="26"/>
      <c r="J13" s="26"/>
    </row>
    <row r="14" spans="1:10" s="23" customFormat="1" ht="15.75" x14ac:dyDescent="0.25">
      <c r="F14" s="30"/>
      <c r="G14" s="31"/>
      <c r="H14" s="31"/>
      <c r="I14" s="31"/>
      <c r="J14" s="32"/>
    </row>
    <row r="15" spans="1:10" s="23" customFormat="1" x14ac:dyDescent="0.2"/>
    <row r="16" spans="1:10" s="23" customFormat="1" ht="50.25" x14ac:dyDescent="0.7">
      <c r="A16" s="212" t="s">
        <v>317</v>
      </c>
    </row>
    <row r="17" spans="1:7" s="23" customFormat="1" ht="50.25" x14ac:dyDescent="0.7">
      <c r="A17" s="212" t="s">
        <v>318</v>
      </c>
      <c r="F17" s="33"/>
      <c r="G17" s="34"/>
    </row>
    <row r="18" spans="1:7" s="23" customFormat="1" ht="50.25" x14ac:dyDescent="0.7">
      <c r="A18" s="38" t="s">
        <v>319</v>
      </c>
    </row>
    <row r="19" spans="1:7" s="23" customFormat="1" x14ac:dyDescent="0.2">
      <c r="A19" s="24"/>
      <c r="F19" s="32"/>
      <c r="G19" s="32"/>
    </row>
    <row r="20" spans="1:7" s="23" customFormat="1" x14ac:dyDescent="0.2">
      <c r="A20" s="24"/>
      <c r="F20" s="32"/>
      <c r="G20" s="32"/>
    </row>
    <row r="21" spans="1:7" s="23" customFormat="1" x14ac:dyDescent="0.2">
      <c r="A21" s="24"/>
      <c r="F21" s="32"/>
      <c r="G21" s="32"/>
    </row>
    <row r="22" spans="1:7" s="23" customFormat="1" ht="15.75" x14ac:dyDescent="0.25">
      <c r="A22" s="22"/>
      <c r="F22" s="32"/>
      <c r="G22" s="32"/>
    </row>
    <row r="23" spans="1:7" s="23" customFormat="1" x14ac:dyDescent="0.2">
      <c r="A23" s="24"/>
      <c r="F23" s="32"/>
      <c r="G23" s="32"/>
    </row>
    <row r="24" spans="1:7" s="23" customFormat="1" x14ac:dyDescent="0.2">
      <c r="A24" s="35"/>
      <c r="F24" s="32"/>
      <c r="G24" s="32"/>
    </row>
    <row r="25" spans="1:7" s="23" customFormat="1" x14ac:dyDescent="0.2">
      <c r="A25" s="24"/>
      <c r="F25" s="32"/>
      <c r="G25" s="32"/>
    </row>
    <row r="26" spans="1:7" s="23" customFormat="1" x14ac:dyDescent="0.2">
      <c r="A26" s="24"/>
      <c r="F26" s="32"/>
      <c r="G26" s="32"/>
    </row>
    <row r="27" spans="1:7" s="23" customFormat="1" x14ac:dyDescent="0.2">
      <c r="A27" s="35"/>
      <c r="F27" s="32"/>
      <c r="G27" s="32"/>
    </row>
    <row r="28" spans="1:7" s="23" customFormat="1" x14ac:dyDescent="0.2">
      <c r="A28" s="24"/>
      <c r="F28" s="32"/>
      <c r="G28" s="32"/>
    </row>
    <row r="29" spans="1:7" s="23" customFormat="1" x14ac:dyDescent="0.2">
      <c r="A29" s="24"/>
      <c r="F29" s="32"/>
      <c r="G29" s="32"/>
    </row>
    <row r="30" spans="1:7" s="23" customFormat="1" x14ac:dyDescent="0.2">
      <c r="A30" s="24"/>
      <c r="F30" s="32"/>
      <c r="G30" s="32"/>
    </row>
    <row r="31" spans="1:7" s="23" customFormat="1" x14ac:dyDescent="0.2">
      <c r="A31" s="36"/>
      <c r="F31" s="32"/>
      <c r="G31" s="32"/>
    </row>
    <row r="32" spans="1:7" s="23" customFormat="1" x14ac:dyDescent="0.2">
      <c r="A32" s="36"/>
      <c r="F32" s="32"/>
      <c r="G32" s="32"/>
    </row>
    <row r="33" spans="1:7" s="23" customFormat="1" x14ac:dyDescent="0.2">
      <c r="A33" s="24"/>
      <c r="F33" s="32"/>
      <c r="G33" s="32"/>
    </row>
    <row r="34" spans="1:7" s="23" customFormat="1" x14ac:dyDescent="0.2">
      <c r="A34" s="24"/>
      <c r="F34" s="32"/>
      <c r="G34" s="32"/>
    </row>
    <row r="35" spans="1:7" s="23" customFormat="1" x14ac:dyDescent="0.2">
      <c r="A35" s="24"/>
      <c r="F35" s="32"/>
      <c r="G35" s="32"/>
    </row>
    <row r="36" spans="1:7" s="23" customFormat="1" ht="15.75" x14ac:dyDescent="0.25">
      <c r="A36" s="37"/>
      <c r="F36" s="32"/>
      <c r="G36" s="32"/>
    </row>
    <row r="37" spans="1:7" s="23" customFormat="1" x14ac:dyDescent="0.2">
      <c r="A37" s="24"/>
      <c r="F37" s="32"/>
      <c r="G37" s="32"/>
    </row>
    <row r="38" spans="1:7" s="23" customFormat="1" x14ac:dyDescent="0.2">
      <c r="A38" s="24"/>
      <c r="F38" s="32"/>
      <c r="G38" s="32"/>
    </row>
    <row r="39" spans="1:7" s="23" customFormat="1" x14ac:dyDescent="0.2">
      <c r="A39" s="24"/>
      <c r="F39" s="32"/>
      <c r="G39" s="32"/>
    </row>
    <row r="40" spans="1:7" s="23" customFormat="1" x14ac:dyDescent="0.2">
      <c r="A40" s="24"/>
      <c r="F40" s="32"/>
      <c r="G40" s="32"/>
    </row>
    <row r="41" spans="1:7" s="23" customFormat="1" x14ac:dyDescent="0.2"/>
    <row r="42" spans="1:7" s="23" customFormat="1" x14ac:dyDescent="0.2"/>
  </sheetData>
  <pageMargins left="0.70866141732283472" right="0.70866141732283472" top="0.74803149606299213" bottom="0.74803149606299213" header="0.31496062992125984" footer="0.31496062992125984"/>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view="pageBreakPreview" zoomScaleNormal="100" zoomScaleSheetLayoutView="100" workbookViewId="0">
      <selection activeCell="A15" sqref="A15"/>
    </sheetView>
  </sheetViews>
  <sheetFormatPr defaultRowHeight="14.25" x14ac:dyDescent="0.2"/>
  <cols>
    <col min="1" max="5" width="9.140625" style="2"/>
    <col min="6" max="6" width="11.28515625" style="2" customWidth="1"/>
    <col min="7" max="7" width="13" style="2" customWidth="1"/>
    <col min="8" max="9" width="14.28515625" style="2" bestFit="1" customWidth="1"/>
    <col min="10" max="10" width="11.5703125" style="2" customWidth="1"/>
    <col min="11" max="11" width="11.42578125" style="2" customWidth="1"/>
    <col min="12" max="12" width="9.5703125" style="2" bestFit="1" customWidth="1"/>
    <col min="13" max="16384" width="9.140625" style="2"/>
  </cols>
  <sheetData>
    <row r="1" spans="1:13" ht="15" x14ac:dyDescent="0.25">
      <c r="A1" s="155" t="s">
        <v>335</v>
      </c>
    </row>
    <row r="2" spans="1:13" ht="30" x14ac:dyDescent="0.4">
      <c r="A2" s="216" t="s">
        <v>162</v>
      </c>
    </row>
    <row r="3" spans="1:13" x14ac:dyDescent="0.2">
      <c r="A3" s="155"/>
    </row>
    <row r="4" spans="1:13" ht="20.25" x14ac:dyDescent="0.3">
      <c r="A4" s="162" t="s">
        <v>39</v>
      </c>
    </row>
    <row r="5" spans="1:13" ht="17.25" x14ac:dyDescent="0.25">
      <c r="A5" s="40" t="s">
        <v>145</v>
      </c>
      <c r="B5" s="41"/>
      <c r="C5" s="41"/>
      <c r="D5" s="41"/>
      <c r="E5" s="41"/>
      <c r="F5" s="41"/>
      <c r="G5" s="158">
        <v>2015</v>
      </c>
      <c r="H5" s="42">
        <v>2014</v>
      </c>
      <c r="I5" s="42">
        <v>2013</v>
      </c>
      <c r="J5" s="133" t="s">
        <v>336</v>
      </c>
      <c r="K5" s="133" t="s">
        <v>337</v>
      </c>
    </row>
    <row r="6" spans="1:13" ht="15" x14ac:dyDescent="0.25">
      <c r="A6" s="43" t="s">
        <v>314</v>
      </c>
      <c r="B6" s="43"/>
      <c r="G6" s="197">
        <v>0.26</v>
      </c>
      <c r="H6" s="118">
        <v>0.23</v>
      </c>
      <c r="I6" s="118">
        <v>0.22</v>
      </c>
      <c r="J6" s="118">
        <v>0.24</v>
      </c>
      <c r="K6" s="118">
        <v>0.05</v>
      </c>
    </row>
    <row r="7" spans="1:13" ht="15" x14ac:dyDescent="0.25">
      <c r="A7" s="43" t="s">
        <v>40</v>
      </c>
      <c r="B7" s="43"/>
      <c r="G7" s="198">
        <v>0.122</v>
      </c>
      <c r="H7" s="119">
        <v>0.192</v>
      </c>
      <c r="I7" s="119">
        <v>0.157</v>
      </c>
      <c r="J7" s="119">
        <v>0.11799999999999999</v>
      </c>
      <c r="K7" s="119">
        <v>0.19800000000000001</v>
      </c>
      <c r="M7" s="118"/>
    </row>
    <row r="8" spans="1:13" ht="15" x14ac:dyDescent="0.25">
      <c r="A8" s="43" t="s">
        <v>41</v>
      </c>
      <c r="B8" s="43"/>
      <c r="G8" s="197">
        <v>0.26</v>
      </c>
      <c r="H8" s="118">
        <v>0.28000000000000003</v>
      </c>
      <c r="I8" s="118">
        <v>0.15</v>
      </c>
      <c r="J8" s="118">
        <v>0.08</v>
      </c>
      <c r="K8" s="118">
        <v>0.06</v>
      </c>
    </row>
    <row r="9" spans="1:13" x14ac:dyDescent="0.2">
      <c r="G9" s="90"/>
    </row>
    <row r="10" spans="1:13" ht="20.25" x14ac:dyDescent="0.3">
      <c r="A10" s="162" t="s">
        <v>42</v>
      </c>
      <c r="G10" s="90"/>
    </row>
    <row r="11" spans="1:13" ht="17.25" x14ac:dyDescent="0.25">
      <c r="A11" s="40" t="s">
        <v>2</v>
      </c>
      <c r="B11" s="41"/>
      <c r="C11" s="41"/>
      <c r="D11" s="41"/>
      <c r="E11" s="41"/>
      <c r="F11" s="41"/>
      <c r="G11" s="158">
        <v>2015</v>
      </c>
      <c r="H11" s="42">
        <v>2014</v>
      </c>
      <c r="I11" s="42">
        <v>2013</v>
      </c>
      <c r="J11" s="133" t="s">
        <v>336</v>
      </c>
      <c r="K11" s="133" t="s">
        <v>337</v>
      </c>
    </row>
    <row r="12" spans="1:13" ht="15" x14ac:dyDescent="0.25">
      <c r="A12" s="57" t="s">
        <v>46</v>
      </c>
      <c r="G12" s="181"/>
      <c r="H12" s="120"/>
      <c r="I12" s="120"/>
      <c r="J12" s="120"/>
      <c r="K12" s="120"/>
    </row>
    <row r="13" spans="1:13" ht="15" x14ac:dyDescent="0.25">
      <c r="A13" s="2" t="s">
        <v>459</v>
      </c>
      <c r="G13" s="181">
        <v>4671</v>
      </c>
      <c r="H13" s="120">
        <v>7114</v>
      </c>
      <c r="I13" s="120">
        <v>6404</v>
      </c>
      <c r="J13" s="120">
        <v>2353</v>
      </c>
      <c r="K13" s="83">
        <v>0</v>
      </c>
    </row>
    <row r="14" spans="1:13" ht="15" x14ac:dyDescent="0.25">
      <c r="A14" s="2" t="s">
        <v>460</v>
      </c>
      <c r="G14" s="170">
        <v>0</v>
      </c>
      <c r="H14" s="122">
        <v>0</v>
      </c>
      <c r="I14" s="123">
        <v>0</v>
      </c>
      <c r="J14" s="120">
        <v>1675</v>
      </c>
      <c r="K14" s="120">
        <v>3320</v>
      </c>
    </row>
    <row r="15" spans="1:13" ht="15" x14ac:dyDescent="0.25">
      <c r="G15" s="181"/>
      <c r="H15" s="44"/>
      <c r="I15" s="44"/>
      <c r="J15" s="44"/>
      <c r="K15" s="44"/>
    </row>
    <row r="16" spans="1:13" ht="15" x14ac:dyDescent="0.25">
      <c r="A16" s="57" t="s">
        <v>9</v>
      </c>
      <c r="G16" s="181">
        <v>990</v>
      </c>
      <c r="H16" s="120">
        <v>1818</v>
      </c>
      <c r="I16" s="120">
        <v>1451</v>
      </c>
      <c r="J16" s="120">
        <v>712</v>
      </c>
      <c r="K16" s="120">
        <v>794</v>
      </c>
    </row>
    <row r="17" spans="1:12" ht="15" x14ac:dyDescent="0.25">
      <c r="A17" s="2" t="s">
        <v>294</v>
      </c>
      <c r="G17" s="181"/>
      <c r="H17" s="120"/>
      <c r="I17" s="120"/>
      <c r="J17" s="120"/>
      <c r="K17" s="120"/>
    </row>
    <row r="18" spans="1:12" ht="15" x14ac:dyDescent="0.25">
      <c r="A18" s="2" t="s">
        <v>295</v>
      </c>
      <c r="G18" s="181">
        <v>379</v>
      </c>
      <c r="H18" s="120">
        <v>604</v>
      </c>
      <c r="I18" s="121">
        <v>491</v>
      </c>
      <c r="J18" s="134" t="s">
        <v>16</v>
      </c>
      <c r="K18" s="134" t="s">
        <v>16</v>
      </c>
    </row>
    <row r="19" spans="1:12" ht="15" x14ac:dyDescent="0.25">
      <c r="A19" s="2" t="s">
        <v>296</v>
      </c>
      <c r="G19" s="181">
        <v>147</v>
      </c>
      <c r="H19" s="120">
        <v>207</v>
      </c>
      <c r="I19" s="121">
        <v>165</v>
      </c>
      <c r="J19" s="134" t="s">
        <v>16</v>
      </c>
      <c r="K19" s="134" t="s">
        <v>16</v>
      </c>
    </row>
    <row r="20" spans="1:12" ht="15" x14ac:dyDescent="0.25">
      <c r="A20" s="2" t="s">
        <v>92</v>
      </c>
      <c r="G20" s="181">
        <v>282</v>
      </c>
      <c r="H20" s="120">
        <v>344</v>
      </c>
      <c r="I20" s="121">
        <v>360</v>
      </c>
      <c r="J20" s="134" t="s">
        <v>16</v>
      </c>
      <c r="K20" s="134" t="s">
        <v>16</v>
      </c>
    </row>
    <row r="21" spans="1:12" ht="15" x14ac:dyDescent="0.25">
      <c r="A21" s="2" t="s">
        <v>112</v>
      </c>
      <c r="G21" s="181">
        <v>154</v>
      </c>
      <c r="H21" s="120">
        <v>178</v>
      </c>
      <c r="I21" s="121">
        <v>138</v>
      </c>
      <c r="J21" s="134" t="s">
        <v>16</v>
      </c>
      <c r="K21" s="134" t="s">
        <v>16</v>
      </c>
    </row>
    <row r="22" spans="1:12" ht="15" x14ac:dyDescent="0.25">
      <c r="A22" s="2" t="s">
        <v>297</v>
      </c>
      <c r="G22" s="181">
        <v>107</v>
      </c>
      <c r="H22" s="120">
        <v>579</v>
      </c>
      <c r="I22" s="121">
        <v>356</v>
      </c>
      <c r="J22" s="134" t="s">
        <v>16</v>
      </c>
      <c r="K22" s="134" t="s">
        <v>16</v>
      </c>
    </row>
    <row r="23" spans="1:12" ht="15" x14ac:dyDescent="0.25">
      <c r="A23" s="2" t="s">
        <v>298</v>
      </c>
      <c r="G23" s="181">
        <v>-79</v>
      </c>
      <c r="H23" s="120">
        <v>-94</v>
      </c>
      <c r="I23" s="121">
        <v>-59</v>
      </c>
      <c r="J23" s="134" t="s">
        <v>16</v>
      </c>
      <c r="K23" s="134" t="s">
        <v>16</v>
      </c>
    </row>
    <row r="24" spans="1:12" ht="15" x14ac:dyDescent="0.25">
      <c r="G24" s="181"/>
      <c r="H24" s="89"/>
      <c r="I24" s="89"/>
      <c r="J24" s="89"/>
      <c r="K24" s="89"/>
    </row>
    <row r="25" spans="1:12" ht="15" x14ac:dyDescent="0.25">
      <c r="A25" s="57" t="s">
        <v>52</v>
      </c>
      <c r="G25" s="181">
        <v>419</v>
      </c>
      <c r="H25" s="89">
        <v>455</v>
      </c>
      <c r="I25" s="89">
        <v>448</v>
      </c>
      <c r="J25" s="89">
        <v>238</v>
      </c>
      <c r="K25" s="89">
        <v>135</v>
      </c>
      <c r="L25" s="89"/>
    </row>
    <row r="26" spans="1:12" ht="15" x14ac:dyDescent="0.25">
      <c r="A26" s="57"/>
      <c r="G26" s="181"/>
      <c r="H26" s="89"/>
      <c r="I26" s="89"/>
      <c r="J26" s="89"/>
      <c r="K26" s="89"/>
      <c r="L26" s="89"/>
    </row>
    <row r="27" spans="1:12" ht="15" x14ac:dyDescent="0.25">
      <c r="A27" s="57" t="s">
        <v>0</v>
      </c>
      <c r="G27" s="181">
        <f>G16-G25</f>
        <v>571</v>
      </c>
      <c r="H27" s="89">
        <f>H16-H25</f>
        <v>1363</v>
      </c>
      <c r="I27" s="89">
        <f>I16-I25</f>
        <v>1003</v>
      </c>
      <c r="J27" s="89">
        <f>J16-J25</f>
        <v>474</v>
      </c>
      <c r="K27" s="89">
        <f>K16-K25</f>
        <v>659</v>
      </c>
      <c r="L27" s="89"/>
    </row>
    <row r="28" spans="1:12" ht="15" x14ac:dyDescent="0.25">
      <c r="A28" s="2" t="s">
        <v>294</v>
      </c>
      <c r="G28" s="181"/>
      <c r="H28" s="89"/>
      <c r="I28" s="89"/>
      <c r="J28" s="89"/>
      <c r="K28" s="89"/>
      <c r="L28" s="89"/>
    </row>
    <row r="29" spans="1:12" ht="15" x14ac:dyDescent="0.25">
      <c r="A29" s="2" t="s">
        <v>295</v>
      </c>
      <c r="G29" s="181">
        <v>352</v>
      </c>
      <c r="H29" s="89">
        <v>579</v>
      </c>
      <c r="I29" s="89">
        <v>470</v>
      </c>
      <c r="J29" s="134" t="s">
        <v>16</v>
      </c>
      <c r="K29" s="134" t="s">
        <v>16</v>
      </c>
      <c r="L29" s="89"/>
    </row>
    <row r="30" spans="1:12" ht="15" x14ac:dyDescent="0.25">
      <c r="A30" s="2" t="s">
        <v>296</v>
      </c>
      <c r="G30" s="181">
        <v>120</v>
      </c>
      <c r="H30" s="89">
        <v>177</v>
      </c>
      <c r="I30" s="89">
        <v>126</v>
      </c>
      <c r="J30" s="134" t="s">
        <v>16</v>
      </c>
      <c r="K30" s="134" t="s">
        <v>16</v>
      </c>
      <c r="L30" s="89"/>
    </row>
    <row r="31" spans="1:12" ht="15" x14ac:dyDescent="0.25">
      <c r="A31" s="2" t="s">
        <v>92</v>
      </c>
      <c r="G31" s="181">
        <v>174</v>
      </c>
      <c r="H31" s="89">
        <v>243</v>
      </c>
      <c r="I31" s="89">
        <v>271</v>
      </c>
      <c r="J31" s="134" t="s">
        <v>16</v>
      </c>
      <c r="K31" s="134" t="s">
        <v>16</v>
      </c>
      <c r="L31" s="89"/>
    </row>
    <row r="32" spans="1:12" ht="15" x14ac:dyDescent="0.25">
      <c r="A32" s="2" t="s">
        <v>112</v>
      </c>
      <c r="G32" s="181">
        <v>65</v>
      </c>
      <c r="H32" s="89">
        <v>77</v>
      </c>
      <c r="I32" s="89">
        <v>38</v>
      </c>
      <c r="J32" s="134" t="s">
        <v>16</v>
      </c>
      <c r="K32" s="134" t="s">
        <v>16</v>
      </c>
      <c r="L32" s="89"/>
    </row>
    <row r="33" spans="1:12" ht="15" x14ac:dyDescent="0.25">
      <c r="A33" s="2" t="s">
        <v>297</v>
      </c>
      <c r="G33" s="181">
        <v>100</v>
      </c>
      <c r="H33" s="89">
        <v>572</v>
      </c>
      <c r="I33" s="89">
        <v>347</v>
      </c>
      <c r="J33" s="134" t="s">
        <v>16</v>
      </c>
      <c r="K33" s="134" t="s">
        <v>16</v>
      </c>
      <c r="L33" s="89"/>
    </row>
    <row r="34" spans="1:12" ht="15" x14ac:dyDescent="0.25">
      <c r="A34" s="2" t="s">
        <v>298</v>
      </c>
      <c r="G34" s="181">
        <v>-240</v>
      </c>
      <c r="H34" s="89">
        <v>-285</v>
      </c>
      <c r="I34" s="89">
        <v>-249</v>
      </c>
      <c r="J34" s="134" t="s">
        <v>16</v>
      </c>
      <c r="K34" s="134" t="s">
        <v>16</v>
      </c>
      <c r="L34" s="89"/>
    </row>
    <row r="35" spans="1:12" ht="15" x14ac:dyDescent="0.25">
      <c r="A35" s="57"/>
      <c r="G35" s="181"/>
      <c r="H35" s="89"/>
      <c r="I35" s="89"/>
      <c r="J35" s="89"/>
      <c r="K35" s="89"/>
      <c r="L35" s="89"/>
    </row>
    <row r="36" spans="1:12" ht="15" x14ac:dyDescent="0.25">
      <c r="A36" s="2" t="s">
        <v>53</v>
      </c>
      <c r="G36" s="181">
        <v>-709</v>
      </c>
      <c r="H36" s="44">
        <v>-155</v>
      </c>
      <c r="I36" s="44">
        <v>-330</v>
      </c>
      <c r="J36" s="44">
        <v>-456</v>
      </c>
      <c r="K36" s="44">
        <v>-18</v>
      </c>
    </row>
    <row r="37" spans="1:12" ht="15" x14ac:dyDescent="0.25">
      <c r="A37" s="57" t="s">
        <v>54</v>
      </c>
      <c r="G37" s="181">
        <f>G27+G36</f>
        <v>-138</v>
      </c>
      <c r="H37" s="89">
        <f>H27+H36</f>
        <v>1208</v>
      </c>
      <c r="I37" s="89">
        <f>I27+I36</f>
        <v>673</v>
      </c>
      <c r="J37" s="89">
        <f>J27+J36</f>
        <v>18</v>
      </c>
      <c r="K37" s="89">
        <f>K27+K36</f>
        <v>641</v>
      </c>
    </row>
    <row r="38" spans="1:12" ht="15" x14ac:dyDescent="0.25">
      <c r="G38" s="181"/>
      <c r="H38" s="44"/>
      <c r="I38" s="44"/>
      <c r="J38" s="44"/>
      <c r="K38" s="44"/>
    </row>
    <row r="39" spans="1:12" ht="15" x14ac:dyDescent="0.25">
      <c r="A39" s="57" t="s">
        <v>55</v>
      </c>
      <c r="G39" s="181">
        <v>-313</v>
      </c>
      <c r="H39" s="44">
        <v>-440</v>
      </c>
      <c r="I39" s="44">
        <v>-471</v>
      </c>
      <c r="J39" s="44">
        <v>-185</v>
      </c>
      <c r="K39" s="44">
        <v>-216</v>
      </c>
    </row>
    <row r="40" spans="1:12" ht="15" x14ac:dyDescent="0.25">
      <c r="G40" s="181"/>
      <c r="H40" s="44"/>
      <c r="I40" s="44"/>
      <c r="J40" s="44"/>
      <c r="K40" s="44"/>
    </row>
    <row r="41" spans="1:12" ht="15" x14ac:dyDescent="0.25">
      <c r="A41" s="57" t="s">
        <v>1</v>
      </c>
      <c r="G41" s="181">
        <f>G27+G39</f>
        <v>258</v>
      </c>
      <c r="H41" s="44">
        <f>H27+H39</f>
        <v>923</v>
      </c>
      <c r="I41" s="44">
        <f>I27+I39</f>
        <v>532</v>
      </c>
      <c r="J41" s="44">
        <f>J27+J39</f>
        <v>289</v>
      </c>
      <c r="K41" s="44">
        <f>K27+K39</f>
        <v>443</v>
      </c>
    </row>
    <row r="42" spans="1:12" ht="15" x14ac:dyDescent="0.25">
      <c r="G42" s="181"/>
      <c r="H42" s="44"/>
      <c r="I42" s="44"/>
      <c r="J42" s="44"/>
      <c r="K42" s="44"/>
    </row>
    <row r="43" spans="1:12" ht="15" x14ac:dyDescent="0.25">
      <c r="A43" s="57" t="s">
        <v>13</v>
      </c>
      <c r="G43" s="181">
        <v>697</v>
      </c>
      <c r="H43" s="44">
        <v>689</v>
      </c>
      <c r="I43" s="89">
        <v>476</v>
      </c>
      <c r="J43" s="44">
        <v>153</v>
      </c>
      <c r="K43" s="134" t="s">
        <v>16</v>
      </c>
    </row>
    <row r="44" spans="1:12" ht="15" x14ac:dyDescent="0.25">
      <c r="A44" s="2" t="s">
        <v>294</v>
      </c>
      <c r="G44" s="181"/>
      <c r="H44" s="44"/>
      <c r="I44" s="89"/>
      <c r="J44" s="44"/>
      <c r="K44" s="44"/>
    </row>
    <row r="45" spans="1:12" ht="15" x14ac:dyDescent="0.25">
      <c r="A45" s="2" t="s">
        <v>295</v>
      </c>
      <c r="G45" s="181">
        <v>101</v>
      </c>
      <c r="H45" s="44">
        <v>114</v>
      </c>
      <c r="I45" s="89">
        <v>100</v>
      </c>
      <c r="J45" s="134" t="s">
        <v>16</v>
      </c>
      <c r="K45" s="134" t="s">
        <v>16</v>
      </c>
    </row>
    <row r="46" spans="1:12" ht="15" x14ac:dyDescent="0.25">
      <c r="A46" s="2" t="s">
        <v>296</v>
      </c>
      <c r="G46" s="181">
        <v>30</v>
      </c>
      <c r="H46" s="44">
        <v>37</v>
      </c>
      <c r="I46" s="89">
        <v>53</v>
      </c>
      <c r="J46" s="134" t="s">
        <v>16</v>
      </c>
      <c r="K46" s="134" t="s">
        <v>16</v>
      </c>
    </row>
    <row r="47" spans="1:12" ht="15" x14ac:dyDescent="0.25">
      <c r="A47" s="2" t="s">
        <v>92</v>
      </c>
      <c r="G47" s="181">
        <v>279</v>
      </c>
      <c r="H47" s="44">
        <v>296</v>
      </c>
      <c r="I47" s="89">
        <v>242</v>
      </c>
      <c r="J47" s="134" t="s">
        <v>16</v>
      </c>
      <c r="K47" s="134" t="s">
        <v>16</v>
      </c>
    </row>
    <row r="48" spans="1:12" ht="15" x14ac:dyDescent="0.25">
      <c r="A48" s="2" t="s">
        <v>112</v>
      </c>
      <c r="G48" s="181">
        <v>254</v>
      </c>
      <c r="H48" s="44">
        <v>186</v>
      </c>
      <c r="I48" s="89">
        <v>87</v>
      </c>
      <c r="J48" s="134" t="s">
        <v>16</v>
      </c>
      <c r="K48" s="134" t="s">
        <v>16</v>
      </c>
    </row>
    <row r="49" spans="1:11" ht="15" x14ac:dyDescent="0.25">
      <c r="A49" s="2" t="s">
        <v>297</v>
      </c>
      <c r="G49" s="181">
        <v>2</v>
      </c>
      <c r="H49" s="44">
        <v>4</v>
      </c>
      <c r="I49" s="89">
        <v>14</v>
      </c>
      <c r="J49" s="134" t="s">
        <v>16</v>
      </c>
      <c r="K49" s="134" t="s">
        <v>16</v>
      </c>
    </row>
    <row r="50" spans="1:11" ht="15" x14ac:dyDescent="0.25">
      <c r="A50" s="2" t="s">
        <v>298</v>
      </c>
      <c r="G50" s="181">
        <v>31</v>
      </c>
      <c r="H50" s="44">
        <v>52</v>
      </c>
      <c r="I50" s="89">
        <v>-20</v>
      </c>
      <c r="J50" s="134" t="s">
        <v>16</v>
      </c>
      <c r="K50" s="134" t="s">
        <v>16</v>
      </c>
    </row>
    <row r="51" spans="1:11" ht="15" x14ac:dyDescent="0.25">
      <c r="G51" s="181"/>
      <c r="H51" s="44"/>
      <c r="I51" s="44"/>
      <c r="J51" s="44"/>
      <c r="K51" s="44"/>
    </row>
    <row r="52" spans="1:11" ht="15.75" thickBot="1" x14ac:dyDescent="0.3">
      <c r="A52" s="60" t="s">
        <v>313</v>
      </c>
      <c r="B52" s="215"/>
      <c r="C52" s="215"/>
      <c r="D52" s="215"/>
      <c r="E52" s="215"/>
      <c r="F52" s="215"/>
      <c r="G52" s="245">
        <v>8642</v>
      </c>
      <c r="H52" s="246">
        <v>10058</v>
      </c>
      <c r="I52" s="247">
        <v>10460</v>
      </c>
      <c r="J52" s="247">
        <v>11902</v>
      </c>
      <c r="K52" s="247">
        <v>2195</v>
      </c>
    </row>
    <row r="53" spans="1:11" ht="15" x14ac:dyDescent="0.25">
      <c r="G53" s="124"/>
    </row>
    <row r="54" spans="1:11" ht="15" x14ac:dyDescent="0.25">
      <c r="G54" s="124"/>
    </row>
    <row r="55" spans="1:11" ht="20.25" x14ac:dyDescent="0.3">
      <c r="A55" s="162" t="s">
        <v>163</v>
      </c>
      <c r="G55" s="124"/>
    </row>
    <row r="56" spans="1:11" ht="15" x14ac:dyDescent="0.25">
      <c r="A56" s="39"/>
      <c r="G56" s="124"/>
    </row>
    <row r="57" spans="1:11" ht="15" x14ac:dyDescent="0.25">
      <c r="A57" s="164" t="s">
        <v>164</v>
      </c>
      <c r="B57" s="126"/>
      <c r="C57" s="126"/>
      <c r="D57" s="126"/>
      <c r="E57" s="126"/>
      <c r="F57" s="126"/>
      <c r="G57" s="125"/>
      <c r="H57" s="126"/>
      <c r="I57" s="126"/>
      <c r="J57" s="126"/>
      <c r="K57" s="126"/>
    </row>
    <row r="58" spans="1:11" ht="15" x14ac:dyDescent="0.25">
      <c r="A58" s="161" t="s">
        <v>370</v>
      </c>
      <c r="G58" s="124"/>
    </row>
    <row r="59" spans="1:11" ht="15" x14ac:dyDescent="0.25">
      <c r="A59" s="40" t="s">
        <v>165</v>
      </c>
      <c r="B59" s="41"/>
      <c r="C59" s="41"/>
      <c r="D59" s="41"/>
      <c r="E59" s="41"/>
      <c r="F59" s="40"/>
      <c r="G59" s="158">
        <v>2015</v>
      </c>
      <c r="H59" s="42">
        <v>2014</v>
      </c>
      <c r="I59" s="42">
        <v>2013</v>
      </c>
      <c r="J59" s="42">
        <v>2012</v>
      </c>
      <c r="K59" s="42">
        <v>2011</v>
      </c>
    </row>
    <row r="60" spans="1:11" ht="15" x14ac:dyDescent="0.25">
      <c r="A60" s="2" t="s">
        <v>166</v>
      </c>
      <c r="F60" s="55"/>
      <c r="G60" s="199">
        <v>9764</v>
      </c>
      <c r="H60" s="122">
        <v>11312</v>
      </c>
      <c r="I60" s="122">
        <v>10386</v>
      </c>
      <c r="J60" s="122">
        <v>8172</v>
      </c>
      <c r="K60" s="122">
        <v>10641</v>
      </c>
    </row>
    <row r="61" spans="1:11" ht="15" x14ac:dyDescent="0.25">
      <c r="A61" s="2" t="s">
        <v>167</v>
      </c>
      <c r="F61" s="55"/>
      <c r="G61" s="199">
        <v>9877</v>
      </c>
      <c r="H61" s="122">
        <v>12074</v>
      </c>
      <c r="I61" s="122">
        <v>11375</v>
      </c>
      <c r="J61" s="122">
        <v>11089</v>
      </c>
      <c r="K61" s="122">
        <v>11158</v>
      </c>
    </row>
    <row r="62" spans="1:11" ht="15" x14ac:dyDescent="0.25">
      <c r="A62" s="47" t="s">
        <v>168</v>
      </c>
      <c r="B62" s="47"/>
      <c r="C62" s="47"/>
      <c r="D62" s="47"/>
      <c r="E62" s="47"/>
      <c r="F62" s="55"/>
      <c r="G62" s="200">
        <v>506</v>
      </c>
      <c r="H62" s="127">
        <v>548</v>
      </c>
      <c r="I62" s="127">
        <v>682</v>
      </c>
      <c r="J62" s="127">
        <v>764</v>
      </c>
      <c r="K62" s="127">
        <v>1091</v>
      </c>
    </row>
    <row r="63" spans="1:11" ht="15" x14ac:dyDescent="0.25">
      <c r="A63" s="2" t="s">
        <v>169</v>
      </c>
      <c r="F63" s="55"/>
      <c r="G63" s="199">
        <v>221</v>
      </c>
      <c r="H63" s="122">
        <v>303</v>
      </c>
      <c r="I63" s="122">
        <v>264</v>
      </c>
      <c r="J63" s="122">
        <v>191</v>
      </c>
      <c r="K63" s="122">
        <v>0</v>
      </c>
    </row>
    <row r="64" spans="1:11" ht="15" x14ac:dyDescent="0.25">
      <c r="A64" s="58" t="s">
        <v>179</v>
      </c>
      <c r="B64" s="41"/>
      <c r="C64" s="41"/>
      <c r="D64" s="41"/>
      <c r="E64" s="41"/>
      <c r="F64" s="53"/>
      <c r="G64" s="201">
        <f>SUM(G60:G63)</f>
        <v>20368</v>
      </c>
      <c r="H64" s="130">
        <f>SUM(H60:H63)</f>
        <v>24237</v>
      </c>
      <c r="I64" s="130">
        <f t="shared" ref="I64:K64" si="0">SUM(I60:I63)</f>
        <v>22707</v>
      </c>
      <c r="J64" s="130">
        <f t="shared" si="0"/>
        <v>20216</v>
      </c>
      <c r="K64" s="130">
        <f t="shared" si="0"/>
        <v>22890</v>
      </c>
    </row>
    <row r="65" spans="1:12" x14ac:dyDescent="0.2">
      <c r="A65" s="79"/>
    </row>
    <row r="66" spans="1:12" ht="15" x14ac:dyDescent="0.25">
      <c r="A66" s="164" t="s">
        <v>92</v>
      </c>
      <c r="B66" s="126"/>
      <c r="C66" s="126"/>
      <c r="D66" s="126"/>
      <c r="E66" s="126"/>
      <c r="F66" s="126"/>
      <c r="G66" s="125"/>
      <c r="H66" s="126"/>
      <c r="I66" s="126"/>
      <c r="J66" s="126"/>
      <c r="K66" s="126"/>
    </row>
    <row r="67" spans="1:12" ht="15" x14ac:dyDescent="0.25">
      <c r="A67" s="161" t="s">
        <v>371</v>
      </c>
      <c r="G67" s="124"/>
    </row>
    <row r="68" spans="1:12" ht="15" x14ac:dyDescent="0.25">
      <c r="A68" s="40" t="s">
        <v>165</v>
      </c>
      <c r="B68" s="41"/>
      <c r="C68" s="41"/>
      <c r="D68" s="41"/>
      <c r="E68" s="41"/>
      <c r="F68" s="40"/>
      <c r="G68" s="158">
        <v>2015</v>
      </c>
      <c r="H68" s="42">
        <v>2014</v>
      </c>
      <c r="I68" s="42">
        <v>2013</v>
      </c>
      <c r="J68" s="42">
        <v>2012</v>
      </c>
      <c r="K68" s="42">
        <v>2011</v>
      </c>
    </row>
    <row r="69" spans="1:12" ht="15" x14ac:dyDescent="0.25">
      <c r="A69" s="2" t="s">
        <v>171</v>
      </c>
      <c r="F69" s="55"/>
      <c r="G69" s="199">
        <v>3132</v>
      </c>
      <c r="H69" s="122">
        <v>3201</v>
      </c>
      <c r="I69" s="122">
        <v>3192</v>
      </c>
      <c r="J69" s="122">
        <v>3066</v>
      </c>
      <c r="K69" s="122">
        <v>3147</v>
      </c>
      <c r="L69" s="122"/>
    </row>
    <row r="70" spans="1:12" ht="15" x14ac:dyDescent="0.25">
      <c r="A70" s="2" t="s">
        <v>172</v>
      </c>
      <c r="F70" s="55"/>
      <c r="G70" s="199">
        <v>704</v>
      </c>
      <c r="H70" s="122">
        <v>711</v>
      </c>
      <c r="I70" s="122">
        <v>717</v>
      </c>
      <c r="J70" s="122">
        <v>611</v>
      </c>
      <c r="K70" s="122">
        <v>580</v>
      </c>
    </row>
    <row r="71" spans="1:12" ht="17.25" x14ac:dyDescent="0.25">
      <c r="A71" s="47" t="s">
        <v>338</v>
      </c>
      <c r="B71" s="47"/>
      <c r="C71" s="47"/>
      <c r="D71" s="47"/>
      <c r="E71" s="47"/>
      <c r="F71" s="55"/>
      <c r="G71" s="200">
        <v>837</v>
      </c>
      <c r="H71" s="127">
        <v>722</v>
      </c>
      <c r="I71" s="127">
        <v>815</v>
      </c>
      <c r="J71" s="127">
        <v>755</v>
      </c>
      <c r="K71" s="127">
        <v>778</v>
      </c>
    </row>
    <row r="72" spans="1:12" ht="15" x14ac:dyDescent="0.25">
      <c r="A72" s="129" t="s">
        <v>173</v>
      </c>
      <c r="B72" s="47"/>
      <c r="C72" s="47"/>
      <c r="D72" s="47"/>
      <c r="E72" s="47"/>
      <c r="F72" s="55"/>
      <c r="G72" s="200">
        <v>0</v>
      </c>
      <c r="H72" s="127">
        <v>0</v>
      </c>
      <c r="I72" s="127">
        <v>0</v>
      </c>
      <c r="J72" s="127">
        <v>0</v>
      </c>
      <c r="K72" s="127">
        <v>938</v>
      </c>
    </row>
    <row r="73" spans="1:12" ht="15" x14ac:dyDescent="0.25">
      <c r="A73" s="58" t="s">
        <v>180</v>
      </c>
      <c r="B73" s="41"/>
      <c r="C73" s="41"/>
      <c r="D73" s="41"/>
      <c r="E73" s="41"/>
      <c r="F73" s="53"/>
      <c r="G73" s="201">
        <f>SUM(G69:G72)</f>
        <v>4673</v>
      </c>
      <c r="H73" s="130">
        <f>SUM(H69:H72)</f>
        <v>4634</v>
      </c>
      <c r="I73" s="130">
        <f>SUM(I69:I72)</f>
        <v>4724</v>
      </c>
      <c r="J73" s="130">
        <f>SUM(J69:J72)</f>
        <v>4432</v>
      </c>
      <c r="K73" s="130">
        <f>SUM(K69:K72)</f>
        <v>5443</v>
      </c>
    </row>
    <row r="75" spans="1:12" ht="15" x14ac:dyDescent="0.25">
      <c r="A75" s="164" t="s">
        <v>174</v>
      </c>
      <c r="B75" s="126"/>
      <c r="C75" s="126"/>
      <c r="D75" s="126"/>
      <c r="E75" s="126"/>
      <c r="F75" s="126"/>
      <c r="G75" s="125"/>
      <c r="H75" s="126"/>
      <c r="I75" s="126"/>
      <c r="J75" s="126"/>
      <c r="K75" s="126"/>
    </row>
    <row r="76" spans="1:12" ht="15" x14ac:dyDescent="0.25">
      <c r="A76" s="161" t="s">
        <v>372</v>
      </c>
      <c r="G76" s="124"/>
    </row>
    <row r="77" spans="1:12" ht="15" x14ac:dyDescent="0.25">
      <c r="A77" s="40" t="s">
        <v>165</v>
      </c>
      <c r="B77" s="41"/>
      <c r="C77" s="41"/>
      <c r="D77" s="41"/>
      <c r="E77" s="41"/>
      <c r="F77" s="40"/>
      <c r="G77" s="158">
        <v>2015</v>
      </c>
      <c r="H77" s="42">
        <v>2014</v>
      </c>
      <c r="I77" s="42">
        <v>2013</v>
      </c>
      <c r="J77" s="42">
        <v>2012</v>
      </c>
      <c r="K77" s="42">
        <v>2011</v>
      </c>
    </row>
    <row r="78" spans="1:12" ht="15" x14ac:dyDescent="0.25">
      <c r="A78" s="2" t="s">
        <v>175</v>
      </c>
      <c r="F78" s="55"/>
      <c r="G78" s="199">
        <v>494</v>
      </c>
      <c r="H78" s="122">
        <v>613</v>
      </c>
      <c r="I78" s="122">
        <v>602</v>
      </c>
      <c r="J78" s="122">
        <v>559</v>
      </c>
      <c r="K78" s="122">
        <v>345</v>
      </c>
      <c r="L78" s="122"/>
    </row>
    <row r="79" spans="1:12" ht="15" x14ac:dyDescent="0.25">
      <c r="A79" s="2" t="s">
        <v>176</v>
      </c>
      <c r="F79" s="55"/>
      <c r="G79" s="199">
        <v>1270</v>
      </c>
      <c r="H79" s="122">
        <v>1273</v>
      </c>
      <c r="I79" s="122">
        <v>1160</v>
      </c>
      <c r="J79" s="122">
        <v>1108</v>
      </c>
      <c r="K79" s="122">
        <v>990</v>
      </c>
    </row>
    <row r="80" spans="1:12" ht="15" x14ac:dyDescent="0.25">
      <c r="A80" s="58" t="s">
        <v>181</v>
      </c>
      <c r="B80" s="41"/>
      <c r="C80" s="41"/>
      <c r="D80" s="41"/>
      <c r="E80" s="41"/>
      <c r="F80" s="53"/>
      <c r="G80" s="201">
        <f>SUM(G78:G79)</f>
        <v>1764</v>
      </c>
      <c r="H80" s="130">
        <f>SUM(H78:H79)</f>
        <v>1886</v>
      </c>
      <c r="I80" s="130">
        <f>SUM(I78:I79)</f>
        <v>1762</v>
      </c>
      <c r="J80" s="130">
        <f>SUM(J78:J79)</f>
        <v>1667</v>
      </c>
      <c r="K80" s="130">
        <f>SUM(K78:K79)</f>
        <v>1335</v>
      </c>
    </row>
    <row r="82" spans="1:12" ht="15" x14ac:dyDescent="0.25">
      <c r="A82" s="164" t="s">
        <v>112</v>
      </c>
      <c r="B82" s="126"/>
      <c r="C82" s="126"/>
      <c r="D82" s="126"/>
      <c r="E82" s="126"/>
      <c r="F82" s="126"/>
      <c r="G82" s="125"/>
      <c r="H82" s="126"/>
      <c r="I82" s="126"/>
      <c r="J82" s="126"/>
      <c r="K82" s="126"/>
    </row>
    <row r="83" spans="1:12" ht="15" x14ac:dyDescent="0.25">
      <c r="A83" s="161" t="s">
        <v>373</v>
      </c>
      <c r="G83" s="124"/>
    </row>
    <row r="84" spans="1:12" ht="15" x14ac:dyDescent="0.25">
      <c r="A84" s="40" t="s">
        <v>165</v>
      </c>
      <c r="B84" s="41"/>
      <c r="C84" s="41"/>
      <c r="D84" s="41"/>
      <c r="E84" s="41"/>
      <c r="F84" s="40"/>
      <c r="G84" s="158">
        <v>2015</v>
      </c>
      <c r="H84" s="42">
        <v>2014</v>
      </c>
      <c r="I84" s="42">
        <v>2013</v>
      </c>
      <c r="J84" s="42">
        <v>2012</v>
      </c>
      <c r="K84" s="42">
        <v>2011</v>
      </c>
    </row>
    <row r="85" spans="1:12" ht="15" x14ac:dyDescent="0.25">
      <c r="A85" s="2" t="s">
        <v>177</v>
      </c>
      <c r="F85" s="55"/>
      <c r="G85" s="199">
        <v>644</v>
      </c>
      <c r="H85" s="122">
        <v>647</v>
      </c>
      <c r="I85" s="122">
        <v>654</v>
      </c>
      <c r="J85" s="122">
        <v>690</v>
      </c>
      <c r="K85" s="122">
        <v>779</v>
      </c>
      <c r="L85" s="122"/>
    </row>
    <row r="86" spans="1:12" ht="17.25" x14ac:dyDescent="0.25">
      <c r="A86" s="2" t="s">
        <v>339</v>
      </c>
      <c r="F86" s="55"/>
      <c r="G86" s="199">
        <v>1243</v>
      </c>
      <c r="H86" s="122">
        <v>1201</v>
      </c>
      <c r="I86" s="122">
        <v>1312</v>
      </c>
      <c r="J86" s="122">
        <v>870</v>
      </c>
      <c r="K86" s="122">
        <v>881</v>
      </c>
    </row>
    <row r="87" spans="1:12" ht="15" x14ac:dyDescent="0.25">
      <c r="A87" s="58" t="s">
        <v>182</v>
      </c>
      <c r="B87" s="41"/>
      <c r="C87" s="41"/>
      <c r="D87" s="41"/>
      <c r="E87" s="41"/>
      <c r="F87" s="53"/>
      <c r="G87" s="201">
        <f>SUM(G85:G86)</f>
        <v>1887</v>
      </c>
      <c r="H87" s="130">
        <f>SUM(H85:H86)</f>
        <v>1848</v>
      </c>
      <c r="I87" s="130">
        <f>SUM(I85:I86)</f>
        <v>1966</v>
      </c>
      <c r="J87" s="130">
        <f>SUM(J85:J86)</f>
        <v>1560</v>
      </c>
      <c r="K87" s="130">
        <f>SUM(K85:K86)</f>
        <v>1660</v>
      </c>
    </row>
    <row r="88" spans="1:12" x14ac:dyDescent="0.2">
      <c r="G88" s="155"/>
    </row>
    <row r="89" spans="1:12" ht="15" x14ac:dyDescent="0.25">
      <c r="A89" s="58" t="s">
        <v>178</v>
      </c>
      <c r="B89" s="41"/>
      <c r="C89" s="41"/>
      <c r="D89" s="41"/>
      <c r="E89" s="41"/>
      <c r="F89" s="41"/>
      <c r="G89" s="205">
        <f>G64+G73+G80+G87</f>
        <v>28692</v>
      </c>
      <c r="H89" s="135">
        <f>H64+H73+H80+H87</f>
        <v>32605</v>
      </c>
      <c r="I89" s="135">
        <f t="shared" ref="I89:K89" si="1">I64+I73+I80+I87</f>
        <v>31159</v>
      </c>
      <c r="J89" s="135">
        <f t="shared" si="1"/>
        <v>27875</v>
      </c>
      <c r="K89" s="135">
        <f t="shared" si="1"/>
        <v>31328</v>
      </c>
    </row>
    <row r="91" spans="1:12" ht="27.75" customHeight="1" x14ac:dyDescent="0.2">
      <c r="A91" s="265" t="s">
        <v>440</v>
      </c>
      <c r="B91" s="265"/>
      <c r="C91" s="265"/>
      <c r="D91" s="265"/>
      <c r="E91" s="265"/>
      <c r="F91" s="265"/>
      <c r="G91" s="265"/>
      <c r="H91" s="265"/>
      <c r="I91" s="265"/>
      <c r="J91" s="265"/>
      <c r="K91" s="265"/>
    </row>
    <row r="92" spans="1:12" x14ac:dyDescent="0.2">
      <c r="A92" s="136" t="s">
        <v>441</v>
      </c>
    </row>
    <row r="93" spans="1:12" x14ac:dyDescent="0.2">
      <c r="A93" s="136" t="s">
        <v>442</v>
      </c>
    </row>
  </sheetData>
  <mergeCells count="1">
    <mergeCell ref="A91:K91"/>
  </mergeCells>
  <pageMargins left="0.70866141732283472" right="0.70866141732283472" top="0.74803149606299213" bottom="0.74803149606299213" header="0.31496062992125984" footer="0.31496062992125984"/>
  <pageSetup paperSize="9" scale="71" fitToHeight="2" orientation="portrait" verticalDpi="1200" r:id="rId1"/>
  <rowBreaks count="1" manualBreakCount="1">
    <brk id="54" max="16383" man="1"/>
  </rowBreaks>
  <ignoredErrors>
    <ignoredError sqref="G64:K64 G73:K73 G80:K80 G87:K87"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view="pageBreakPreview" topLeftCell="A52" zoomScaleNormal="100" zoomScaleSheetLayoutView="100" workbookViewId="0">
      <selection activeCell="A74" sqref="A74"/>
    </sheetView>
  </sheetViews>
  <sheetFormatPr defaultRowHeight="14.25" x14ac:dyDescent="0.2"/>
  <cols>
    <col min="1" max="5" width="9.140625" style="2"/>
    <col min="6" max="6" width="11.7109375" style="2" customWidth="1"/>
    <col min="7" max="7" width="13" style="2" customWidth="1"/>
    <col min="8" max="9" width="14.28515625" style="2" bestFit="1" customWidth="1"/>
    <col min="10" max="10" width="11.5703125" style="2" customWidth="1"/>
    <col min="11" max="11" width="11.42578125" style="2" customWidth="1"/>
    <col min="12" max="16384" width="9.140625" style="2"/>
  </cols>
  <sheetData>
    <row r="1" spans="1:11" ht="15" x14ac:dyDescent="0.25">
      <c r="A1" s="155" t="s">
        <v>335</v>
      </c>
    </row>
    <row r="2" spans="1:11" ht="30" x14ac:dyDescent="0.4">
      <c r="A2" s="216" t="s">
        <v>121</v>
      </c>
    </row>
    <row r="3" spans="1:11" x14ac:dyDescent="0.2">
      <c r="A3" s="155"/>
    </row>
    <row r="4" spans="1:11" ht="20.25" x14ac:dyDescent="0.3">
      <c r="A4" s="162" t="s">
        <v>39</v>
      </c>
    </row>
    <row r="5" spans="1:11" ht="15" x14ac:dyDescent="0.25">
      <c r="A5" s="40" t="s">
        <v>145</v>
      </c>
      <c r="B5" s="41"/>
      <c r="C5" s="41"/>
      <c r="D5" s="41"/>
      <c r="E5" s="41"/>
      <c r="F5" s="41"/>
      <c r="G5" s="158">
        <v>2015</v>
      </c>
      <c r="H5" s="42">
        <v>2014</v>
      </c>
      <c r="I5" s="42">
        <v>2013</v>
      </c>
      <c r="J5" s="42">
        <v>2012</v>
      </c>
      <c r="K5" s="42">
        <v>2011</v>
      </c>
    </row>
    <row r="6" spans="1:11" ht="15" x14ac:dyDescent="0.25">
      <c r="A6" s="43" t="s">
        <v>314</v>
      </c>
      <c r="B6" s="43"/>
      <c r="G6" s="197">
        <v>0.19</v>
      </c>
      <c r="H6" s="118">
        <v>0.16</v>
      </c>
      <c r="I6" s="118">
        <v>0.16</v>
      </c>
      <c r="J6" s="118">
        <v>0.15</v>
      </c>
      <c r="K6" s="118">
        <v>0.14000000000000001</v>
      </c>
    </row>
    <row r="7" spans="1:11" ht="15" x14ac:dyDescent="0.25">
      <c r="A7" s="43" t="s">
        <v>40</v>
      </c>
      <c r="B7" s="43"/>
      <c r="G7" s="198">
        <v>6.4000000000000001E-2</v>
      </c>
      <c r="H7" s="119">
        <v>0.247</v>
      </c>
      <c r="I7" s="119">
        <v>0.32300000000000001</v>
      </c>
      <c r="J7" s="119">
        <v>0.33900000000000002</v>
      </c>
      <c r="K7" s="119">
        <v>0.47799999999999998</v>
      </c>
    </row>
    <row r="8" spans="1:11" ht="15" x14ac:dyDescent="0.25">
      <c r="A8" s="43" t="s">
        <v>41</v>
      </c>
      <c r="B8" s="43"/>
      <c r="G8" s="197">
        <v>0.1</v>
      </c>
      <c r="H8" s="118">
        <v>0.24</v>
      </c>
      <c r="I8" s="118">
        <v>0.26</v>
      </c>
      <c r="J8" s="118">
        <v>0.28000000000000003</v>
      </c>
      <c r="K8" s="118">
        <v>0.22</v>
      </c>
    </row>
    <row r="9" spans="1:11" x14ac:dyDescent="0.2">
      <c r="G9" s="90"/>
    </row>
    <row r="10" spans="1:11" ht="20.25" x14ac:dyDescent="0.3">
      <c r="A10" s="162" t="s">
        <v>42</v>
      </c>
      <c r="G10" s="90"/>
    </row>
    <row r="11" spans="1:11" ht="15" x14ac:dyDescent="0.25">
      <c r="A11" s="40" t="s">
        <v>2</v>
      </c>
      <c r="B11" s="41"/>
      <c r="C11" s="41"/>
      <c r="D11" s="41"/>
      <c r="E11" s="41"/>
      <c r="F11" s="41"/>
      <c r="G11" s="158">
        <v>2015</v>
      </c>
      <c r="H11" s="42">
        <v>2014</v>
      </c>
      <c r="I11" s="42">
        <v>2013</v>
      </c>
      <c r="J11" s="42">
        <v>2012</v>
      </c>
      <c r="K11" s="42">
        <v>2011</v>
      </c>
    </row>
    <row r="12" spans="1:11" ht="15" x14ac:dyDescent="0.25">
      <c r="A12" s="57" t="s">
        <v>46</v>
      </c>
      <c r="G12" s="181">
        <v>3539</v>
      </c>
      <c r="H12" s="120">
        <v>4827</v>
      </c>
      <c r="I12" s="120">
        <v>5392</v>
      </c>
      <c r="J12" s="120">
        <v>5122</v>
      </c>
      <c r="K12" s="120">
        <v>5144</v>
      </c>
    </row>
    <row r="13" spans="1:11" ht="15" x14ac:dyDescent="0.25">
      <c r="A13" s="2" t="s">
        <v>47</v>
      </c>
      <c r="G13" s="181"/>
      <c r="H13" s="120"/>
      <c r="I13" s="120"/>
      <c r="J13" s="120"/>
      <c r="K13" s="120"/>
    </row>
    <row r="14" spans="1:11" ht="15" x14ac:dyDescent="0.25">
      <c r="A14" s="2" t="s">
        <v>122</v>
      </c>
      <c r="G14" s="181">
        <v>1852</v>
      </c>
      <c r="H14" s="120">
        <v>2497</v>
      </c>
      <c r="I14" s="120">
        <v>2832</v>
      </c>
      <c r="J14" s="120">
        <v>2657</v>
      </c>
      <c r="K14" s="120">
        <v>1818</v>
      </c>
    </row>
    <row r="15" spans="1:11" ht="15" x14ac:dyDescent="0.25">
      <c r="A15" s="2" t="s">
        <v>123</v>
      </c>
      <c r="G15" s="181">
        <v>971</v>
      </c>
      <c r="H15" s="120">
        <v>1311</v>
      </c>
      <c r="I15" s="120">
        <v>1314</v>
      </c>
      <c r="J15" s="120">
        <v>1002</v>
      </c>
      <c r="K15" s="120">
        <v>1688</v>
      </c>
    </row>
    <row r="16" spans="1:11" ht="17.25" x14ac:dyDescent="0.25">
      <c r="A16" s="2" t="s">
        <v>340</v>
      </c>
      <c r="G16" s="181">
        <v>716</v>
      </c>
      <c r="H16" s="120">
        <v>1019</v>
      </c>
      <c r="I16" s="120">
        <v>1246</v>
      </c>
      <c r="J16" s="120">
        <v>1463</v>
      </c>
      <c r="K16" s="120">
        <v>1638</v>
      </c>
    </row>
    <row r="17" spans="1:11" ht="15" x14ac:dyDescent="0.25">
      <c r="A17" s="2" t="s">
        <v>50</v>
      </c>
      <c r="G17" s="170">
        <v>0</v>
      </c>
      <c r="H17" s="137">
        <v>0</v>
      </c>
      <c r="I17" s="137">
        <v>0</v>
      </c>
      <c r="J17" s="137">
        <v>0</v>
      </c>
      <c r="K17" s="137">
        <v>0</v>
      </c>
    </row>
    <row r="18" spans="1:11" ht="15" x14ac:dyDescent="0.25">
      <c r="G18" s="181"/>
      <c r="H18" s="44"/>
      <c r="I18" s="44"/>
      <c r="J18" s="44"/>
      <c r="K18" s="44"/>
    </row>
    <row r="19" spans="1:11" ht="15" x14ac:dyDescent="0.25">
      <c r="A19" s="57" t="s">
        <v>9</v>
      </c>
      <c r="G19" s="181">
        <v>942</v>
      </c>
      <c r="H19" s="120">
        <v>1902</v>
      </c>
      <c r="I19" s="120">
        <v>2402</v>
      </c>
      <c r="J19" s="120">
        <v>2288</v>
      </c>
      <c r="K19" s="120">
        <v>2750</v>
      </c>
    </row>
    <row r="20" spans="1:11" ht="15" x14ac:dyDescent="0.25">
      <c r="A20" s="2" t="s">
        <v>47</v>
      </c>
      <c r="G20" s="181"/>
      <c r="H20" s="44"/>
      <c r="I20" s="44"/>
      <c r="J20" s="44"/>
      <c r="K20" s="44"/>
    </row>
    <row r="21" spans="1:11" ht="15" x14ac:dyDescent="0.25">
      <c r="A21" s="2" t="s">
        <v>122</v>
      </c>
      <c r="G21" s="181">
        <v>622</v>
      </c>
      <c r="H21" s="120">
        <v>1173</v>
      </c>
      <c r="I21" s="120">
        <v>1575</v>
      </c>
      <c r="J21" s="120">
        <v>1576</v>
      </c>
      <c r="K21" s="120">
        <v>1078</v>
      </c>
    </row>
    <row r="22" spans="1:11" ht="15" x14ac:dyDescent="0.25">
      <c r="A22" s="2" t="s">
        <v>123</v>
      </c>
      <c r="G22" s="181">
        <v>381</v>
      </c>
      <c r="H22" s="120">
        <v>707</v>
      </c>
      <c r="I22" s="120">
        <v>718</v>
      </c>
      <c r="J22" s="120">
        <v>484</v>
      </c>
      <c r="K22" s="120">
        <v>1071</v>
      </c>
    </row>
    <row r="23" spans="1:11" ht="17.25" x14ac:dyDescent="0.25">
      <c r="A23" s="2" t="s">
        <v>340</v>
      </c>
      <c r="G23" s="181">
        <v>55</v>
      </c>
      <c r="H23" s="120">
        <v>138</v>
      </c>
      <c r="I23" s="120">
        <v>258</v>
      </c>
      <c r="J23" s="120">
        <v>522</v>
      </c>
      <c r="K23" s="120">
        <v>870</v>
      </c>
    </row>
    <row r="24" spans="1:11" ht="15" x14ac:dyDescent="0.25">
      <c r="A24" s="2" t="s">
        <v>50</v>
      </c>
      <c r="G24" s="181">
        <v>-116</v>
      </c>
      <c r="H24" s="120">
        <v>-116</v>
      </c>
      <c r="I24" s="120">
        <v>-149</v>
      </c>
      <c r="J24" s="120">
        <v>-294</v>
      </c>
      <c r="K24" s="120">
        <v>-269</v>
      </c>
    </row>
    <row r="25" spans="1:11" ht="15" x14ac:dyDescent="0.25">
      <c r="G25" s="181"/>
      <c r="H25" s="44"/>
      <c r="I25" s="89"/>
      <c r="J25" s="89"/>
      <c r="K25" s="89"/>
    </row>
    <row r="26" spans="1:11" ht="15" x14ac:dyDescent="0.25">
      <c r="A26" s="57" t="s">
        <v>52</v>
      </c>
      <c r="G26" s="181">
        <v>714</v>
      </c>
      <c r="H26" s="120">
        <v>709</v>
      </c>
      <c r="I26" s="120">
        <v>663</v>
      </c>
      <c r="J26" s="120">
        <v>552</v>
      </c>
      <c r="K26" s="120">
        <v>289</v>
      </c>
    </row>
    <row r="27" spans="1:11" ht="15" x14ac:dyDescent="0.25">
      <c r="A27" s="57"/>
      <c r="G27" s="181"/>
      <c r="H27" s="120"/>
      <c r="I27" s="120"/>
      <c r="J27" s="120"/>
      <c r="K27" s="120"/>
    </row>
    <row r="28" spans="1:11" ht="15" x14ac:dyDescent="0.25">
      <c r="A28" s="57" t="s">
        <v>0</v>
      </c>
      <c r="G28" s="181">
        <v>228</v>
      </c>
      <c r="H28" s="120">
        <v>1193</v>
      </c>
      <c r="I28" s="120">
        <v>1739</v>
      </c>
      <c r="J28" s="120">
        <v>1736</v>
      </c>
      <c r="K28" s="120">
        <v>2461</v>
      </c>
    </row>
    <row r="29" spans="1:11" ht="15" x14ac:dyDescent="0.25">
      <c r="A29" s="2" t="s">
        <v>47</v>
      </c>
      <c r="G29" s="181"/>
      <c r="H29" s="44"/>
      <c r="I29" s="89"/>
      <c r="J29" s="89"/>
      <c r="K29" s="89"/>
    </row>
    <row r="30" spans="1:11" ht="15" x14ac:dyDescent="0.25">
      <c r="A30" s="2" t="s">
        <v>122</v>
      </c>
      <c r="G30" s="181">
        <v>240</v>
      </c>
      <c r="H30" s="120">
        <v>822</v>
      </c>
      <c r="I30" s="120">
        <v>1252</v>
      </c>
      <c r="J30" s="120">
        <v>1291</v>
      </c>
      <c r="K30" s="120">
        <v>957</v>
      </c>
    </row>
    <row r="31" spans="1:11" ht="15" x14ac:dyDescent="0.25">
      <c r="A31" s="2" t="s">
        <v>123</v>
      </c>
      <c r="G31" s="181">
        <v>167</v>
      </c>
      <c r="H31" s="120">
        <v>495</v>
      </c>
      <c r="I31" s="120">
        <v>533</v>
      </c>
      <c r="J31" s="120">
        <v>340</v>
      </c>
      <c r="K31" s="120">
        <v>975</v>
      </c>
    </row>
    <row r="32" spans="1:11" ht="17.25" x14ac:dyDescent="0.25">
      <c r="A32" s="2" t="s">
        <v>340</v>
      </c>
      <c r="G32" s="181">
        <v>-63</v>
      </c>
      <c r="H32" s="120">
        <v>-8</v>
      </c>
      <c r="I32" s="120">
        <f>I28-SUM(I30:I31,I33)</f>
        <v>103</v>
      </c>
      <c r="J32" s="120">
        <f t="shared" ref="J32:K32" si="0">J28-SUM(J30:J31,J33)</f>
        <v>399</v>
      </c>
      <c r="K32" s="120">
        <f t="shared" si="0"/>
        <v>798</v>
      </c>
    </row>
    <row r="33" spans="1:11" ht="15" x14ac:dyDescent="0.25">
      <c r="A33" s="2" t="s">
        <v>50</v>
      </c>
      <c r="G33" s="181">
        <v>-116</v>
      </c>
      <c r="H33" s="120">
        <v>-116</v>
      </c>
      <c r="I33" s="120">
        <v>-149</v>
      </c>
      <c r="J33" s="120">
        <v>-294</v>
      </c>
      <c r="K33" s="120">
        <v>-269</v>
      </c>
    </row>
    <row r="34" spans="1:11" ht="15" x14ac:dyDescent="0.25">
      <c r="G34" s="181"/>
      <c r="H34" s="44"/>
      <c r="I34" s="44"/>
      <c r="J34" s="44"/>
      <c r="K34" s="44"/>
    </row>
    <row r="35" spans="1:11" ht="15" x14ac:dyDescent="0.25">
      <c r="A35" s="2" t="s">
        <v>53</v>
      </c>
      <c r="G35" s="181">
        <v>-282</v>
      </c>
      <c r="H35" s="83">
        <v>0</v>
      </c>
      <c r="I35" s="44">
        <v>-337</v>
      </c>
      <c r="J35" s="44">
        <v>9</v>
      </c>
      <c r="K35" s="44">
        <v>-1</v>
      </c>
    </row>
    <row r="36" spans="1:11" ht="15" x14ac:dyDescent="0.25">
      <c r="A36" s="57" t="s">
        <v>54</v>
      </c>
      <c r="G36" s="181">
        <v>-54</v>
      </c>
      <c r="H36" s="44">
        <v>1193</v>
      </c>
      <c r="I36" s="44">
        <v>1402</v>
      </c>
      <c r="J36" s="44">
        <v>1745</v>
      </c>
      <c r="K36" s="44">
        <v>2460</v>
      </c>
    </row>
    <row r="37" spans="1:11" ht="15" x14ac:dyDescent="0.25">
      <c r="G37" s="181"/>
      <c r="H37" s="44"/>
      <c r="I37" s="44"/>
      <c r="J37" s="44"/>
      <c r="K37" s="44"/>
    </row>
    <row r="38" spans="1:11" ht="15" x14ac:dyDescent="0.25">
      <c r="A38" s="57" t="s">
        <v>55</v>
      </c>
      <c r="G38" s="181">
        <v>-161</v>
      </c>
      <c r="H38" s="44">
        <v>-700</v>
      </c>
      <c r="I38" s="44">
        <v>-936</v>
      </c>
      <c r="J38" s="44">
        <v>-795</v>
      </c>
      <c r="K38" s="44">
        <v>-851</v>
      </c>
    </row>
    <row r="39" spans="1:11" ht="15" x14ac:dyDescent="0.25">
      <c r="G39" s="181"/>
      <c r="H39" s="44"/>
      <c r="I39" s="44"/>
      <c r="J39" s="44"/>
      <c r="K39" s="44"/>
    </row>
    <row r="40" spans="1:11" ht="15" x14ac:dyDescent="0.25">
      <c r="A40" s="57" t="s">
        <v>1</v>
      </c>
      <c r="G40" s="181">
        <v>67</v>
      </c>
      <c r="H40" s="44">
        <v>493</v>
      </c>
      <c r="I40" s="44">
        <v>803</v>
      </c>
      <c r="J40" s="44">
        <v>941</v>
      </c>
      <c r="K40" s="44">
        <v>1610</v>
      </c>
    </row>
    <row r="41" spans="1:11" ht="15" x14ac:dyDescent="0.25">
      <c r="A41" s="2" t="s">
        <v>47</v>
      </c>
      <c r="G41" s="181"/>
      <c r="H41" s="44"/>
      <c r="I41" s="44"/>
      <c r="J41" s="44"/>
      <c r="K41" s="44"/>
    </row>
    <row r="42" spans="1:11" ht="15" x14ac:dyDescent="0.25">
      <c r="A42" s="2" t="s">
        <v>122</v>
      </c>
      <c r="G42" s="206" t="s">
        <v>16</v>
      </c>
      <c r="H42" s="138" t="s">
        <v>16</v>
      </c>
      <c r="I42" s="138" t="s">
        <v>16</v>
      </c>
      <c r="J42" s="138" t="s">
        <v>16</v>
      </c>
      <c r="K42" s="138" t="s">
        <v>16</v>
      </c>
    </row>
    <row r="43" spans="1:11" ht="15" x14ac:dyDescent="0.25">
      <c r="A43" s="2" t="s">
        <v>123</v>
      </c>
      <c r="G43" s="181">
        <v>77</v>
      </c>
      <c r="H43" s="44">
        <v>207</v>
      </c>
      <c r="I43" s="44">
        <v>386</v>
      </c>
      <c r="J43" s="44">
        <v>243</v>
      </c>
      <c r="K43" s="44">
        <v>601</v>
      </c>
    </row>
    <row r="44" spans="1:11" ht="17.25" x14ac:dyDescent="0.25">
      <c r="A44" s="2" t="s">
        <v>340</v>
      </c>
      <c r="G44" s="206" t="s">
        <v>16</v>
      </c>
      <c r="H44" s="138" t="s">
        <v>16</v>
      </c>
      <c r="I44" s="138" t="s">
        <v>16</v>
      </c>
      <c r="J44" s="138" t="s">
        <v>16</v>
      </c>
      <c r="K44" s="138" t="s">
        <v>16</v>
      </c>
    </row>
    <row r="45" spans="1:11" ht="15" x14ac:dyDescent="0.25">
      <c r="A45" s="2" t="s">
        <v>50</v>
      </c>
      <c r="G45" s="181">
        <v>-89</v>
      </c>
      <c r="H45" s="44">
        <v>-84</v>
      </c>
      <c r="I45" s="44">
        <v>-132</v>
      </c>
      <c r="J45" s="44">
        <v>-234</v>
      </c>
      <c r="K45" s="44">
        <v>-245</v>
      </c>
    </row>
    <row r="46" spans="1:11" ht="15" x14ac:dyDescent="0.25">
      <c r="G46" s="181"/>
      <c r="H46" s="44"/>
      <c r="I46" s="44"/>
      <c r="J46" s="44"/>
      <c r="K46" s="44"/>
    </row>
    <row r="47" spans="1:11" ht="15" x14ac:dyDescent="0.25">
      <c r="A47" s="57" t="s">
        <v>13</v>
      </c>
      <c r="G47" s="181">
        <v>659</v>
      </c>
      <c r="H47" s="44">
        <v>728</v>
      </c>
      <c r="I47" s="44">
        <v>959</v>
      </c>
      <c r="J47" s="44">
        <v>1196</v>
      </c>
      <c r="K47" s="44">
        <v>1553</v>
      </c>
    </row>
    <row r="48" spans="1:11" ht="15" x14ac:dyDescent="0.25">
      <c r="A48" s="2" t="s">
        <v>47</v>
      </c>
      <c r="G48" s="181"/>
      <c r="H48" s="44"/>
      <c r="I48" s="44"/>
      <c r="J48" s="44"/>
      <c r="K48" s="44"/>
    </row>
    <row r="49" spans="1:11" ht="15" x14ac:dyDescent="0.25">
      <c r="A49" s="2" t="s">
        <v>122</v>
      </c>
      <c r="G49" s="181">
        <v>228</v>
      </c>
      <c r="H49" s="44">
        <v>199</v>
      </c>
      <c r="I49" s="89">
        <v>209</v>
      </c>
      <c r="J49" s="89">
        <v>367</v>
      </c>
      <c r="K49" s="89">
        <v>981</v>
      </c>
    </row>
    <row r="50" spans="1:11" ht="15" x14ac:dyDescent="0.25">
      <c r="A50" s="2" t="s">
        <v>123</v>
      </c>
      <c r="G50" s="181">
        <v>109</v>
      </c>
      <c r="H50" s="44">
        <v>185</v>
      </c>
      <c r="I50" s="89">
        <v>269</v>
      </c>
      <c r="J50" s="89">
        <v>278</v>
      </c>
      <c r="K50" s="89">
        <v>309</v>
      </c>
    </row>
    <row r="51" spans="1:11" ht="17.25" x14ac:dyDescent="0.25">
      <c r="A51" s="2" t="s">
        <v>340</v>
      </c>
      <c r="G51" s="181">
        <v>322</v>
      </c>
      <c r="H51" s="44">
        <v>344</v>
      </c>
      <c r="I51" s="89">
        <v>481</v>
      </c>
      <c r="J51" s="89">
        <v>551</v>
      </c>
      <c r="K51" s="89">
        <v>263</v>
      </c>
    </row>
    <row r="52" spans="1:11" ht="15" x14ac:dyDescent="0.25">
      <c r="A52" s="2" t="s">
        <v>50</v>
      </c>
      <c r="G52" s="170">
        <v>0</v>
      </c>
      <c r="H52" s="83">
        <v>0</v>
      </c>
      <c r="I52" s="83">
        <v>0</v>
      </c>
      <c r="J52" s="83">
        <v>0</v>
      </c>
      <c r="K52" s="83">
        <v>0</v>
      </c>
    </row>
    <row r="53" spans="1:11" ht="15" x14ac:dyDescent="0.25">
      <c r="G53" s="181"/>
      <c r="H53" s="44"/>
      <c r="I53" s="44"/>
      <c r="J53" s="44"/>
      <c r="K53" s="44"/>
    </row>
    <row r="54" spans="1:11" ht="15.75" thickBot="1" x14ac:dyDescent="0.3">
      <c r="A54" s="60" t="s">
        <v>313</v>
      </c>
      <c r="B54" s="215"/>
      <c r="C54" s="215"/>
      <c r="D54" s="215"/>
      <c r="E54" s="215"/>
      <c r="F54" s="215"/>
      <c r="G54" s="245">
        <v>6332</v>
      </c>
      <c r="H54" s="246">
        <v>7062</v>
      </c>
      <c r="I54" s="247">
        <v>7324</v>
      </c>
      <c r="J54" s="247">
        <v>7261</v>
      </c>
      <c r="K54" s="247">
        <v>5658</v>
      </c>
    </row>
    <row r="55" spans="1:11" ht="15" x14ac:dyDescent="0.25">
      <c r="G55" s="124"/>
    </row>
    <row r="56" spans="1:11" ht="15" x14ac:dyDescent="0.25">
      <c r="G56" s="124"/>
    </row>
    <row r="57" spans="1:11" ht="20.25" x14ac:dyDescent="0.3">
      <c r="A57" s="162" t="s">
        <v>56</v>
      </c>
      <c r="G57" s="124"/>
    </row>
    <row r="58" spans="1:11" ht="15" x14ac:dyDescent="0.25">
      <c r="A58" s="40" t="s">
        <v>87</v>
      </c>
      <c r="B58" s="41"/>
      <c r="C58" s="41"/>
      <c r="D58" s="41"/>
      <c r="E58" s="41"/>
      <c r="F58" s="41"/>
      <c r="G58" s="158">
        <v>2015</v>
      </c>
      <c r="H58" s="42">
        <v>2014</v>
      </c>
      <c r="I58" s="42">
        <v>2013</v>
      </c>
      <c r="J58" s="42">
        <v>2012</v>
      </c>
      <c r="K58" s="42">
        <v>2011</v>
      </c>
    </row>
    <row r="59" spans="1:11" ht="15" x14ac:dyDescent="0.25">
      <c r="A59" s="57" t="s">
        <v>374</v>
      </c>
      <c r="G59" s="186"/>
      <c r="H59" s="122"/>
      <c r="I59" s="122"/>
    </row>
    <row r="60" spans="1:11" ht="15" x14ac:dyDescent="0.25">
      <c r="A60" s="2" t="s">
        <v>133</v>
      </c>
      <c r="G60" s="199">
        <v>9800</v>
      </c>
      <c r="H60" s="122">
        <v>11000</v>
      </c>
      <c r="I60" s="122">
        <v>12500</v>
      </c>
      <c r="J60" s="122">
        <v>16200</v>
      </c>
      <c r="K60" s="122">
        <v>15900</v>
      </c>
    </row>
    <row r="61" spans="1:11" ht="15" x14ac:dyDescent="0.25">
      <c r="A61" s="47" t="s">
        <v>134</v>
      </c>
      <c r="B61" s="47"/>
      <c r="C61" s="47"/>
      <c r="D61" s="47"/>
      <c r="E61" s="47"/>
      <c r="F61" s="47"/>
      <c r="G61" s="200">
        <v>190500</v>
      </c>
      <c r="H61" s="127">
        <v>196000</v>
      </c>
      <c r="I61" s="127">
        <v>183100</v>
      </c>
      <c r="J61" s="127">
        <v>107900</v>
      </c>
      <c r="K61" s="127">
        <v>183600</v>
      </c>
    </row>
    <row r="62" spans="1:11" ht="15" x14ac:dyDescent="0.25">
      <c r="A62" s="58" t="s">
        <v>136</v>
      </c>
      <c r="B62" s="41"/>
      <c r="C62" s="41"/>
      <c r="D62" s="41"/>
      <c r="E62" s="41"/>
      <c r="F62" s="41"/>
      <c r="G62" s="201">
        <v>200300</v>
      </c>
      <c r="H62" s="139">
        <v>207000</v>
      </c>
      <c r="I62" s="139">
        <v>195600</v>
      </c>
      <c r="J62" s="139">
        <v>124100</v>
      </c>
      <c r="K62" s="139">
        <v>199500</v>
      </c>
    </row>
    <row r="63" spans="1:11" ht="15" x14ac:dyDescent="0.25">
      <c r="A63" s="140"/>
      <c r="B63" s="47"/>
      <c r="C63" s="47"/>
      <c r="D63" s="47"/>
      <c r="E63" s="47"/>
      <c r="F63" s="47"/>
      <c r="G63" s="207"/>
      <c r="H63" s="141"/>
      <c r="I63" s="141"/>
      <c r="J63" s="141"/>
      <c r="K63" s="141"/>
    </row>
    <row r="64" spans="1:11" ht="15" x14ac:dyDescent="0.25">
      <c r="A64" s="57" t="s">
        <v>124</v>
      </c>
      <c r="B64" s="47"/>
      <c r="C64" s="47"/>
      <c r="D64" s="47"/>
      <c r="E64" s="47"/>
      <c r="F64" s="47"/>
      <c r="G64" s="207"/>
      <c r="H64" s="141"/>
      <c r="I64" s="141"/>
      <c r="J64" s="141"/>
      <c r="K64" s="141"/>
    </row>
    <row r="65" spans="1:11" ht="15" x14ac:dyDescent="0.25">
      <c r="A65" s="2" t="s">
        <v>125</v>
      </c>
      <c r="B65" s="47"/>
      <c r="C65" s="47"/>
      <c r="D65" s="47"/>
      <c r="E65" s="47"/>
      <c r="F65" s="47"/>
      <c r="G65" s="200">
        <v>35000</v>
      </c>
      <c r="H65" s="141">
        <v>36200</v>
      </c>
      <c r="I65" s="141">
        <v>37800</v>
      </c>
      <c r="J65" s="141">
        <v>40800</v>
      </c>
      <c r="K65" s="141">
        <v>38400</v>
      </c>
    </row>
    <row r="66" spans="1:11" ht="15" x14ac:dyDescent="0.25">
      <c r="A66" s="2" t="s">
        <v>126</v>
      </c>
      <c r="B66" s="47"/>
      <c r="C66" s="47"/>
      <c r="D66" s="47"/>
      <c r="E66" s="47"/>
      <c r="F66" s="47"/>
      <c r="G66" s="200">
        <v>366700</v>
      </c>
      <c r="H66" s="141">
        <v>368300</v>
      </c>
      <c r="I66" s="141">
        <v>378000</v>
      </c>
      <c r="J66" s="141">
        <v>322000</v>
      </c>
      <c r="K66" s="141">
        <v>178800</v>
      </c>
    </row>
    <row r="67" spans="1:11" ht="15" x14ac:dyDescent="0.25">
      <c r="A67" s="2" t="s">
        <v>127</v>
      </c>
      <c r="B67" s="47"/>
      <c r="C67" s="47"/>
      <c r="D67" s="47"/>
      <c r="E67" s="47"/>
      <c r="F67" s="47"/>
      <c r="G67" s="200">
        <v>0</v>
      </c>
      <c r="H67" s="141">
        <v>0</v>
      </c>
      <c r="I67" s="141">
        <v>600</v>
      </c>
      <c r="J67" s="141">
        <v>2500</v>
      </c>
      <c r="K67" s="141">
        <v>4600</v>
      </c>
    </row>
    <row r="68" spans="1:11" ht="15" x14ac:dyDescent="0.25">
      <c r="A68" s="57" t="s">
        <v>128</v>
      </c>
      <c r="B68" s="47"/>
      <c r="C68" s="47"/>
      <c r="D68" s="47"/>
      <c r="E68" s="47"/>
      <c r="F68" s="47"/>
      <c r="G68" s="200">
        <f>SUM(G65:G67)</f>
        <v>401700</v>
      </c>
      <c r="H68" s="141">
        <v>404500</v>
      </c>
      <c r="I68" s="141">
        <v>416400</v>
      </c>
      <c r="J68" s="141">
        <v>365300</v>
      </c>
      <c r="K68" s="141">
        <v>221800</v>
      </c>
    </row>
    <row r="69" spans="1:11" ht="15" x14ac:dyDescent="0.25">
      <c r="A69" s="2" t="s">
        <v>129</v>
      </c>
      <c r="B69" s="47"/>
      <c r="C69" s="47"/>
      <c r="D69" s="47"/>
      <c r="E69" s="47"/>
      <c r="F69" s="47"/>
      <c r="G69" s="200">
        <v>200</v>
      </c>
      <c r="H69" s="141">
        <v>1200</v>
      </c>
      <c r="I69" s="141">
        <v>1200</v>
      </c>
      <c r="J69" s="141">
        <v>2000</v>
      </c>
      <c r="K69" s="141">
        <v>5000</v>
      </c>
    </row>
    <row r="70" spans="1:11" ht="15" x14ac:dyDescent="0.25">
      <c r="A70" s="2" t="s">
        <v>130</v>
      </c>
      <c r="B70" s="47"/>
      <c r="C70" s="47"/>
      <c r="D70" s="47"/>
      <c r="E70" s="47"/>
      <c r="F70" s="47"/>
      <c r="G70" s="200">
        <v>35800</v>
      </c>
      <c r="H70" s="141">
        <v>31200</v>
      </c>
      <c r="I70" s="141">
        <v>50400</v>
      </c>
      <c r="J70" s="141">
        <v>51800</v>
      </c>
      <c r="K70" s="141">
        <v>41900</v>
      </c>
    </row>
    <row r="71" spans="1:11" ht="15" x14ac:dyDescent="0.25">
      <c r="A71" s="57" t="s">
        <v>131</v>
      </c>
      <c r="G71" s="200">
        <f>SUM(G69:G70)</f>
        <v>36000</v>
      </c>
      <c r="H71" s="122">
        <v>32400</v>
      </c>
      <c r="I71" s="122">
        <v>51600</v>
      </c>
      <c r="J71" s="122">
        <v>53800</v>
      </c>
      <c r="K71" s="122">
        <v>46900</v>
      </c>
    </row>
    <row r="72" spans="1:11" ht="15" x14ac:dyDescent="0.25">
      <c r="A72" s="57"/>
      <c r="G72" s="208"/>
      <c r="H72" s="122"/>
      <c r="I72" s="122"/>
      <c r="J72" s="122"/>
      <c r="K72" s="122"/>
    </row>
    <row r="73" spans="1:11" ht="15" x14ac:dyDescent="0.25">
      <c r="A73" s="57" t="s">
        <v>461</v>
      </c>
      <c r="G73" s="199"/>
      <c r="H73" s="122"/>
      <c r="I73" s="122"/>
      <c r="J73" s="122"/>
      <c r="K73" s="122"/>
    </row>
    <row r="74" spans="1:11" ht="15" x14ac:dyDescent="0.25">
      <c r="A74" s="2" t="s">
        <v>150</v>
      </c>
      <c r="G74" s="199">
        <v>145100</v>
      </c>
      <c r="H74" s="122">
        <v>128500</v>
      </c>
      <c r="I74" s="122">
        <v>145200</v>
      </c>
      <c r="J74" s="122">
        <v>138700</v>
      </c>
      <c r="K74" s="122">
        <v>138200</v>
      </c>
    </row>
    <row r="75" spans="1:11" ht="15" x14ac:dyDescent="0.25">
      <c r="A75" s="2" t="s">
        <v>132</v>
      </c>
      <c r="G75" s="199">
        <v>502701</v>
      </c>
      <c r="H75" s="122">
        <v>475600</v>
      </c>
      <c r="I75" s="122">
        <v>503000</v>
      </c>
      <c r="J75" s="122">
        <v>461400</v>
      </c>
      <c r="K75" s="122">
        <v>487500</v>
      </c>
    </row>
    <row r="76" spans="1:11" ht="15" x14ac:dyDescent="0.25">
      <c r="A76" s="142" t="s">
        <v>135</v>
      </c>
      <c r="B76" s="41"/>
      <c r="C76" s="41"/>
      <c r="D76" s="41"/>
      <c r="E76" s="41"/>
      <c r="F76" s="41"/>
      <c r="G76" s="205">
        <f>G68+G71</f>
        <v>437700</v>
      </c>
      <c r="H76" s="139">
        <v>436900</v>
      </c>
      <c r="I76" s="139">
        <v>468000</v>
      </c>
      <c r="J76" s="139">
        <v>419100</v>
      </c>
      <c r="K76" s="139">
        <v>268700</v>
      </c>
    </row>
    <row r="77" spans="1:11" ht="15" x14ac:dyDescent="0.25">
      <c r="G77" s="186"/>
      <c r="H77" s="122"/>
      <c r="I77" s="122"/>
      <c r="J77" s="122"/>
      <c r="K77" s="122"/>
    </row>
    <row r="78" spans="1:11" ht="15" x14ac:dyDescent="0.25">
      <c r="A78" s="57" t="s">
        <v>137</v>
      </c>
      <c r="G78" s="199"/>
      <c r="H78" s="122"/>
      <c r="I78" s="122"/>
      <c r="J78" s="122"/>
      <c r="K78" s="122"/>
    </row>
    <row r="79" spans="1:11" ht="15" x14ac:dyDescent="0.25">
      <c r="A79" s="2" t="s">
        <v>138</v>
      </c>
      <c r="G79" s="199">
        <v>20400</v>
      </c>
      <c r="H79" s="122">
        <v>26700</v>
      </c>
      <c r="I79" s="122">
        <v>29500</v>
      </c>
      <c r="J79" s="122">
        <v>29200</v>
      </c>
      <c r="K79" s="122">
        <v>36000</v>
      </c>
    </row>
    <row r="80" spans="1:11" ht="15" x14ac:dyDescent="0.25">
      <c r="A80" s="2" t="s">
        <v>139</v>
      </c>
      <c r="G80" s="199">
        <v>18100</v>
      </c>
      <c r="H80" s="122">
        <v>25700</v>
      </c>
      <c r="I80" s="122">
        <v>25100</v>
      </c>
      <c r="J80" s="122">
        <v>25000</v>
      </c>
      <c r="K80" s="122">
        <v>36100</v>
      </c>
    </row>
    <row r="81" spans="1:11" ht="15" x14ac:dyDescent="0.25">
      <c r="A81" s="57" t="s">
        <v>140</v>
      </c>
      <c r="G81" s="199">
        <f>SUM(G79:G80)</f>
        <v>38500</v>
      </c>
      <c r="H81" s="122">
        <v>52400</v>
      </c>
      <c r="I81" s="122">
        <v>54600</v>
      </c>
      <c r="J81" s="122">
        <v>54200</v>
      </c>
      <c r="K81" s="122">
        <v>72100</v>
      </c>
    </row>
    <row r="82" spans="1:11" ht="15" x14ac:dyDescent="0.25">
      <c r="A82" s="2" t="s">
        <v>141</v>
      </c>
      <c r="G82" s="199">
        <v>32300</v>
      </c>
      <c r="H82" s="122">
        <v>51800</v>
      </c>
      <c r="I82" s="122">
        <v>56800</v>
      </c>
      <c r="J82" s="122">
        <v>62300</v>
      </c>
      <c r="K82" s="122">
        <v>58700</v>
      </c>
    </row>
    <row r="83" spans="1:11" ht="15" x14ac:dyDescent="0.25">
      <c r="A83" s="58" t="s">
        <v>142</v>
      </c>
      <c r="B83" s="41"/>
      <c r="C83" s="41"/>
      <c r="D83" s="41"/>
      <c r="E83" s="41"/>
      <c r="F83" s="41"/>
      <c r="G83" s="201">
        <f>SUM(G81:G82)</f>
        <v>70800</v>
      </c>
      <c r="H83" s="139">
        <v>104200</v>
      </c>
      <c r="I83" s="139">
        <v>111400</v>
      </c>
      <c r="J83" s="139">
        <v>116500</v>
      </c>
      <c r="K83" s="139">
        <v>130800</v>
      </c>
    </row>
    <row r="84" spans="1:11" ht="15" x14ac:dyDescent="0.25">
      <c r="A84" s="58" t="s">
        <v>143</v>
      </c>
      <c r="B84" s="41"/>
      <c r="C84" s="41"/>
      <c r="D84" s="41"/>
      <c r="E84" s="41"/>
      <c r="F84" s="41"/>
      <c r="G84" s="201">
        <f>G62+G76+G83</f>
        <v>708800</v>
      </c>
      <c r="H84" s="139">
        <v>748100</v>
      </c>
      <c r="I84" s="139">
        <v>775000</v>
      </c>
      <c r="J84" s="139">
        <v>659700</v>
      </c>
      <c r="K84" s="139">
        <v>599000</v>
      </c>
    </row>
    <row r="85" spans="1:11" x14ac:dyDescent="0.2">
      <c r="A85" s="79" t="s">
        <v>341</v>
      </c>
    </row>
    <row r="86" spans="1:11" x14ac:dyDescent="0.2">
      <c r="A86" s="79"/>
    </row>
    <row r="87" spans="1:11" x14ac:dyDescent="0.2">
      <c r="A87" s="79"/>
    </row>
  </sheetData>
  <pageMargins left="0.70866141732283472" right="0.70866141732283472" top="0.74803149606299213" bottom="0.74803149606299213" header="0.31496062992125984" footer="0.31496062992125984"/>
  <pageSetup paperSize="9" scale="71" fitToHeight="2" orientation="portrait" r:id="rId1"/>
  <rowBreaks count="1" manualBreakCount="1">
    <brk id="5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view="pageBreakPreview" topLeftCell="A13" zoomScaleNormal="100" zoomScaleSheetLayoutView="100" workbookViewId="0">
      <selection activeCell="K49" sqref="A48:K49"/>
    </sheetView>
  </sheetViews>
  <sheetFormatPr defaultRowHeight="14.25" x14ac:dyDescent="0.2"/>
  <cols>
    <col min="1" max="5" width="9.140625" style="2"/>
    <col min="6" max="6" width="11.7109375" style="2" customWidth="1"/>
    <col min="7" max="7" width="13" style="2" customWidth="1"/>
    <col min="8" max="9" width="14.28515625" style="2" bestFit="1" customWidth="1"/>
    <col min="10" max="10" width="11.5703125" style="2" customWidth="1"/>
    <col min="11" max="11" width="11.42578125" style="2" customWidth="1"/>
    <col min="12" max="16384" width="9.140625" style="2"/>
  </cols>
  <sheetData>
    <row r="1" spans="1:13" ht="15" x14ac:dyDescent="0.25">
      <c r="A1" s="155" t="s">
        <v>335</v>
      </c>
    </row>
    <row r="2" spans="1:13" ht="30" x14ac:dyDescent="0.4">
      <c r="A2" s="216" t="s">
        <v>144</v>
      </c>
    </row>
    <row r="3" spans="1:13" x14ac:dyDescent="0.2">
      <c r="A3" s="155"/>
    </row>
    <row r="4" spans="1:13" ht="20.25" x14ac:dyDescent="0.3">
      <c r="A4" s="162" t="s">
        <v>39</v>
      </c>
    </row>
    <row r="5" spans="1:13" ht="15" x14ac:dyDescent="0.25">
      <c r="A5" s="40" t="s">
        <v>145</v>
      </c>
      <c r="B5" s="41"/>
      <c r="C5" s="41"/>
      <c r="D5" s="41"/>
      <c r="E5" s="41"/>
      <c r="F5" s="41"/>
      <c r="G5" s="158">
        <v>2015</v>
      </c>
      <c r="H5" s="42">
        <v>2014</v>
      </c>
      <c r="I5" s="42">
        <v>2013</v>
      </c>
      <c r="J5" s="42">
        <v>2012</v>
      </c>
      <c r="K5" s="42">
        <v>2011</v>
      </c>
    </row>
    <row r="6" spans="1:13" ht="15" x14ac:dyDescent="0.25">
      <c r="A6" s="43" t="s">
        <v>314</v>
      </c>
      <c r="B6" s="43"/>
      <c r="G6" s="197">
        <v>0.06</v>
      </c>
      <c r="H6" s="118">
        <v>0.04</v>
      </c>
      <c r="I6" s="118">
        <v>0.04</v>
      </c>
      <c r="J6" s="118">
        <v>0.05</v>
      </c>
      <c r="K6" s="118">
        <v>0.06</v>
      </c>
    </row>
    <row r="7" spans="1:13" ht="15" x14ac:dyDescent="0.25">
      <c r="A7" s="43" t="s">
        <v>40</v>
      </c>
      <c r="B7" s="43"/>
      <c r="G7" s="198">
        <v>-0.15</v>
      </c>
      <c r="H7" s="119">
        <v>0.15</v>
      </c>
      <c r="I7" s="119">
        <v>-0.32</v>
      </c>
      <c r="J7" s="119">
        <v>0.08</v>
      </c>
      <c r="K7" s="119">
        <v>0.12</v>
      </c>
      <c r="M7" s="118"/>
    </row>
    <row r="8" spans="1:13" ht="15" x14ac:dyDescent="0.25">
      <c r="A8" s="43" t="s">
        <v>41</v>
      </c>
      <c r="B8" s="43"/>
      <c r="G8" s="197">
        <v>-0.01</v>
      </c>
      <c r="H8" s="118">
        <v>4.0000000000000001E-3</v>
      </c>
      <c r="I8" s="118">
        <v>-7.0000000000000001E-3</v>
      </c>
      <c r="J8" s="118">
        <v>4.0000000000000001E-3</v>
      </c>
      <c r="K8" s="118">
        <v>5.0000000000000001E-3</v>
      </c>
    </row>
    <row r="9" spans="1:13" x14ac:dyDescent="0.2">
      <c r="G9" s="90"/>
    </row>
    <row r="10" spans="1:13" ht="20.25" x14ac:dyDescent="0.3">
      <c r="A10" s="162" t="s">
        <v>42</v>
      </c>
      <c r="G10" s="90"/>
    </row>
    <row r="11" spans="1:13" ht="15" x14ac:dyDescent="0.25">
      <c r="A11" s="40" t="s">
        <v>2</v>
      </c>
      <c r="B11" s="41"/>
      <c r="C11" s="41"/>
      <c r="D11" s="41"/>
      <c r="E11" s="41"/>
      <c r="F11" s="41"/>
      <c r="G11" s="158">
        <v>2015</v>
      </c>
      <c r="H11" s="42">
        <v>2014</v>
      </c>
      <c r="I11" s="42">
        <v>2013</v>
      </c>
      <c r="J11" s="42">
        <v>2012</v>
      </c>
      <c r="K11" s="42">
        <v>2011</v>
      </c>
    </row>
    <row r="12" spans="1:13" ht="15" x14ac:dyDescent="0.25">
      <c r="A12" s="57" t="s">
        <v>46</v>
      </c>
      <c r="G12" s="181">
        <v>146</v>
      </c>
      <c r="H12" s="120">
        <v>142</v>
      </c>
      <c r="I12" s="120">
        <v>136</v>
      </c>
      <c r="J12" s="120">
        <v>336</v>
      </c>
      <c r="K12" s="120">
        <v>488</v>
      </c>
    </row>
    <row r="13" spans="1:13" ht="15" x14ac:dyDescent="0.25">
      <c r="A13" s="2" t="s">
        <v>47</v>
      </c>
      <c r="G13" s="181"/>
      <c r="H13" s="120"/>
      <c r="I13" s="120"/>
      <c r="J13" s="120"/>
      <c r="K13" s="120"/>
    </row>
    <row r="14" spans="1:13" ht="15" x14ac:dyDescent="0.25">
      <c r="A14" s="2" t="s">
        <v>147</v>
      </c>
      <c r="G14" s="181">
        <v>100</v>
      </c>
      <c r="H14" s="120">
        <v>142</v>
      </c>
      <c r="I14" s="89">
        <v>136</v>
      </c>
      <c r="J14" s="89">
        <v>176</v>
      </c>
      <c r="K14" s="89">
        <v>203</v>
      </c>
    </row>
    <row r="15" spans="1:13" ht="15" x14ac:dyDescent="0.25">
      <c r="A15" s="2" t="s">
        <v>146</v>
      </c>
      <c r="G15" s="181">
        <v>46</v>
      </c>
      <c r="H15" s="83">
        <v>0</v>
      </c>
      <c r="I15" s="83">
        <v>0</v>
      </c>
      <c r="J15" s="83">
        <v>0</v>
      </c>
      <c r="K15" s="83">
        <v>0</v>
      </c>
    </row>
    <row r="16" spans="1:13" ht="15" x14ac:dyDescent="0.25">
      <c r="A16" s="2" t="s">
        <v>342</v>
      </c>
      <c r="G16" s="170">
        <v>0</v>
      </c>
      <c r="H16" s="83">
        <v>0</v>
      </c>
      <c r="I16" s="83">
        <v>0</v>
      </c>
      <c r="J16" s="44">
        <v>160</v>
      </c>
      <c r="K16" s="44">
        <v>285</v>
      </c>
    </row>
    <row r="17" spans="1:11" ht="15" x14ac:dyDescent="0.25">
      <c r="A17" s="2" t="s">
        <v>50</v>
      </c>
      <c r="G17" s="170">
        <v>0</v>
      </c>
      <c r="H17" s="137">
        <v>0</v>
      </c>
      <c r="I17" s="137">
        <v>0</v>
      </c>
      <c r="J17" s="137">
        <v>0</v>
      </c>
      <c r="K17" s="137">
        <v>0</v>
      </c>
    </row>
    <row r="18" spans="1:11" ht="15" x14ac:dyDescent="0.25">
      <c r="G18" s="181"/>
      <c r="H18" s="44"/>
      <c r="I18" s="44"/>
      <c r="J18" s="44"/>
      <c r="K18" s="44"/>
    </row>
    <row r="19" spans="1:11" ht="15" x14ac:dyDescent="0.25">
      <c r="A19" s="57" t="s">
        <v>9</v>
      </c>
      <c r="G19" s="181">
        <v>-3</v>
      </c>
      <c r="H19" s="120">
        <v>28</v>
      </c>
      <c r="I19" s="120">
        <v>-37</v>
      </c>
      <c r="J19" s="120">
        <v>50</v>
      </c>
      <c r="K19" s="120">
        <v>84</v>
      </c>
    </row>
    <row r="20" spans="1:11" ht="15" x14ac:dyDescent="0.25">
      <c r="A20" s="2" t="s">
        <v>47</v>
      </c>
      <c r="G20" s="181"/>
      <c r="H20" s="89"/>
      <c r="I20" s="89"/>
      <c r="J20" s="89"/>
      <c r="K20" s="89"/>
    </row>
    <row r="21" spans="1:11" ht="15" x14ac:dyDescent="0.25">
      <c r="A21" s="2" t="s">
        <v>147</v>
      </c>
      <c r="G21" s="181">
        <v>20</v>
      </c>
      <c r="H21" s="89">
        <v>43</v>
      </c>
      <c r="I21" s="89">
        <v>23</v>
      </c>
      <c r="J21" s="89">
        <v>53</v>
      </c>
      <c r="K21" s="89">
        <v>46</v>
      </c>
    </row>
    <row r="22" spans="1:11" ht="15" x14ac:dyDescent="0.25">
      <c r="A22" s="2" t="s">
        <v>146</v>
      </c>
      <c r="G22" s="181">
        <v>-14</v>
      </c>
      <c r="H22" s="89">
        <v>-25</v>
      </c>
      <c r="I22" s="89">
        <v>-38</v>
      </c>
      <c r="J22" s="89">
        <v>-7</v>
      </c>
      <c r="K22" s="89">
        <v>-12</v>
      </c>
    </row>
    <row r="23" spans="1:11" ht="15" x14ac:dyDescent="0.25">
      <c r="A23" s="2" t="s">
        <v>342</v>
      </c>
      <c r="G23" s="181">
        <v>3</v>
      </c>
      <c r="H23" s="89">
        <v>22</v>
      </c>
      <c r="I23" s="89">
        <v>-5</v>
      </c>
      <c r="J23" s="89">
        <v>46</v>
      </c>
      <c r="K23" s="89">
        <v>86</v>
      </c>
    </row>
    <row r="24" spans="1:11" ht="15" x14ac:dyDescent="0.25">
      <c r="A24" s="2" t="s">
        <v>50</v>
      </c>
      <c r="G24" s="181">
        <v>-12</v>
      </c>
      <c r="H24" s="89">
        <v>-12</v>
      </c>
      <c r="I24" s="89">
        <v>-17</v>
      </c>
      <c r="J24" s="89">
        <v>-42</v>
      </c>
      <c r="K24" s="89">
        <v>-36</v>
      </c>
    </row>
    <row r="25" spans="1:11" ht="15" x14ac:dyDescent="0.25">
      <c r="G25" s="181"/>
      <c r="H25" s="89"/>
      <c r="I25" s="89"/>
      <c r="J25" s="89"/>
      <c r="K25" s="89"/>
    </row>
    <row r="26" spans="1:11" ht="15" x14ac:dyDescent="0.25">
      <c r="A26" s="57" t="s">
        <v>52</v>
      </c>
      <c r="G26" s="181">
        <v>19</v>
      </c>
      <c r="H26" s="89">
        <v>7</v>
      </c>
      <c r="I26" s="89">
        <v>7</v>
      </c>
      <c r="J26" s="89">
        <v>24</v>
      </c>
      <c r="K26" s="89">
        <v>27</v>
      </c>
    </row>
    <row r="27" spans="1:11" ht="15" x14ac:dyDescent="0.25">
      <c r="A27" s="57"/>
      <c r="G27" s="181"/>
      <c r="H27" s="89"/>
      <c r="I27" s="89"/>
      <c r="J27" s="89"/>
      <c r="K27" s="89"/>
    </row>
    <row r="28" spans="1:11" ht="15" x14ac:dyDescent="0.25">
      <c r="A28" s="57" t="s">
        <v>0</v>
      </c>
      <c r="G28" s="181">
        <v>-22</v>
      </c>
      <c r="H28" s="89">
        <v>21</v>
      </c>
      <c r="I28" s="89">
        <v>-44</v>
      </c>
      <c r="J28" s="89">
        <v>26</v>
      </c>
      <c r="K28" s="89">
        <v>57</v>
      </c>
    </row>
    <row r="29" spans="1:11" ht="15" x14ac:dyDescent="0.25">
      <c r="A29" s="2" t="s">
        <v>47</v>
      </c>
      <c r="G29" s="181"/>
      <c r="H29" s="89"/>
      <c r="I29" s="89"/>
      <c r="J29" s="89"/>
      <c r="K29" s="89"/>
    </row>
    <row r="30" spans="1:11" ht="15" x14ac:dyDescent="0.25">
      <c r="A30" s="2" t="s">
        <v>147</v>
      </c>
      <c r="G30" s="181">
        <v>12</v>
      </c>
      <c r="H30" s="89">
        <v>37</v>
      </c>
      <c r="I30" s="89">
        <v>17</v>
      </c>
      <c r="J30" s="89">
        <v>47</v>
      </c>
      <c r="K30" s="89">
        <v>40</v>
      </c>
    </row>
    <row r="31" spans="1:11" ht="15" x14ac:dyDescent="0.25">
      <c r="A31" s="2" t="s">
        <v>146</v>
      </c>
      <c r="G31" s="181">
        <v>-25</v>
      </c>
      <c r="H31" s="89">
        <v>-26</v>
      </c>
      <c r="I31" s="89">
        <v>-39</v>
      </c>
      <c r="J31" s="89">
        <v>-8</v>
      </c>
      <c r="K31" s="89">
        <v>-13</v>
      </c>
    </row>
    <row r="32" spans="1:11" ht="15" x14ac:dyDescent="0.25">
      <c r="A32" s="2" t="s">
        <v>342</v>
      </c>
      <c r="G32" s="181">
        <v>3</v>
      </c>
      <c r="H32" s="89">
        <v>22</v>
      </c>
      <c r="I32" s="89">
        <v>-5</v>
      </c>
      <c r="J32" s="89">
        <v>29</v>
      </c>
      <c r="K32" s="89">
        <v>66</v>
      </c>
    </row>
    <row r="33" spans="1:11" ht="15" x14ac:dyDescent="0.25">
      <c r="A33" s="2" t="s">
        <v>50</v>
      </c>
      <c r="G33" s="181">
        <v>-12</v>
      </c>
      <c r="H33" s="89">
        <v>-12</v>
      </c>
      <c r="I33" s="89">
        <v>-17</v>
      </c>
      <c r="J33" s="89">
        <v>-42</v>
      </c>
      <c r="K33" s="89">
        <v>-36</v>
      </c>
    </row>
    <row r="34" spans="1:11" ht="15" x14ac:dyDescent="0.25">
      <c r="G34" s="181"/>
      <c r="H34" s="89"/>
      <c r="I34" s="89"/>
      <c r="J34" s="89"/>
      <c r="K34" s="89"/>
    </row>
    <row r="35" spans="1:11" ht="15" x14ac:dyDescent="0.25">
      <c r="A35" s="2" t="s">
        <v>53</v>
      </c>
      <c r="G35" s="181">
        <v>-2</v>
      </c>
      <c r="H35" s="44">
        <v>-21</v>
      </c>
      <c r="I35" s="44">
        <v>-1028</v>
      </c>
      <c r="J35" s="44">
        <v>-184</v>
      </c>
      <c r="K35" s="44">
        <v>-72</v>
      </c>
    </row>
    <row r="36" spans="1:11" ht="15" x14ac:dyDescent="0.25">
      <c r="A36" s="57" t="s">
        <v>54</v>
      </c>
      <c r="G36" s="181">
        <v>-24</v>
      </c>
      <c r="H36" s="83">
        <v>0</v>
      </c>
      <c r="I36" s="44">
        <v>-1072</v>
      </c>
      <c r="J36" s="44">
        <v>-158</v>
      </c>
      <c r="K36" s="44">
        <v>-15</v>
      </c>
    </row>
    <row r="37" spans="1:11" ht="15" x14ac:dyDescent="0.25">
      <c r="G37" s="181"/>
      <c r="H37" s="44"/>
      <c r="I37" s="44"/>
      <c r="J37" s="44"/>
      <c r="K37" s="44"/>
    </row>
    <row r="38" spans="1:11" ht="15" x14ac:dyDescent="0.25">
      <c r="A38" s="57" t="s">
        <v>55</v>
      </c>
      <c r="G38" s="181">
        <v>3</v>
      </c>
      <c r="H38" s="44">
        <v>-15</v>
      </c>
      <c r="I38" s="44">
        <v>-10</v>
      </c>
      <c r="J38" s="44">
        <v>-16</v>
      </c>
      <c r="K38" s="44">
        <v>-34</v>
      </c>
    </row>
    <row r="39" spans="1:11" ht="15" x14ac:dyDescent="0.25">
      <c r="G39" s="181"/>
      <c r="H39" s="44"/>
      <c r="I39" s="44"/>
      <c r="J39" s="44"/>
      <c r="K39" s="44"/>
    </row>
    <row r="40" spans="1:11" ht="15" x14ac:dyDescent="0.25">
      <c r="A40" s="57" t="s">
        <v>1</v>
      </c>
      <c r="G40" s="181">
        <v>-19</v>
      </c>
      <c r="H40" s="44">
        <v>6</v>
      </c>
      <c r="I40" s="44">
        <v>-54</v>
      </c>
      <c r="J40" s="44">
        <v>10</v>
      </c>
      <c r="K40" s="44">
        <v>23</v>
      </c>
    </row>
    <row r="41" spans="1:11" ht="15" x14ac:dyDescent="0.25">
      <c r="A41" s="2" t="s">
        <v>47</v>
      </c>
      <c r="G41" s="181"/>
      <c r="H41" s="44"/>
      <c r="I41" s="44"/>
      <c r="J41" s="44"/>
      <c r="K41" s="44"/>
    </row>
    <row r="42" spans="1:11" ht="15" x14ac:dyDescent="0.25">
      <c r="A42" s="2" t="s">
        <v>147</v>
      </c>
      <c r="G42" s="206">
        <v>10</v>
      </c>
      <c r="H42" s="138">
        <v>23</v>
      </c>
      <c r="I42" s="138">
        <v>5</v>
      </c>
      <c r="J42" s="138">
        <v>31</v>
      </c>
      <c r="K42" s="138">
        <v>35</v>
      </c>
    </row>
    <row r="43" spans="1:11" ht="15" x14ac:dyDescent="0.25">
      <c r="A43" s="2" t="s">
        <v>146</v>
      </c>
      <c r="G43" s="181">
        <v>-21</v>
      </c>
      <c r="H43" s="44">
        <v>-25</v>
      </c>
      <c r="I43" s="44">
        <v>-38</v>
      </c>
      <c r="J43" s="44">
        <v>-5</v>
      </c>
      <c r="K43" s="44">
        <v>-8</v>
      </c>
    </row>
    <row r="44" spans="1:11" ht="15" x14ac:dyDescent="0.25">
      <c r="A44" s="2" t="s">
        <v>342</v>
      </c>
      <c r="G44" s="206">
        <v>3</v>
      </c>
      <c r="H44" s="138">
        <v>22</v>
      </c>
      <c r="I44" s="138">
        <v>-7</v>
      </c>
      <c r="J44" s="138">
        <v>17</v>
      </c>
      <c r="K44" s="138">
        <v>29</v>
      </c>
    </row>
    <row r="45" spans="1:11" ht="15" x14ac:dyDescent="0.25">
      <c r="A45" s="2" t="s">
        <v>50</v>
      </c>
      <c r="G45" s="181">
        <v>-11</v>
      </c>
      <c r="H45" s="44">
        <v>-14</v>
      </c>
      <c r="I45" s="44">
        <v>-14</v>
      </c>
      <c r="J45" s="44">
        <v>-33</v>
      </c>
      <c r="K45" s="44">
        <v>-33</v>
      </c>
    </row>
    <row r="46" spans="1:11" ht="15" x14ac:dyDescent="0.25">
      <c r="G46" s="181"/>
      <c r="H46" s="44"/>
      <c r="I46" s="44"/>
      <c r="J46" s="44"/>
      <c r="K46" s="44"/>
    </row>
    <row r="47" spans="1:11" ht="15" x14ac:dyDescent="0.25">
      <c r="A47" s="57" t="s">
        <v>13</v>
      </c>
      <c r="G47" s="181">
        <v>26</v>
      </c>
      <c r="H47" s="44">
        <v>14</v>
      </c>
      <c r="I47" s="80">
        <v>-28</v>
      </c>
      <c r="J47" s="44">
        <v>99</v>
      </c>
      <c r="K47" s="44">
        <v>397</v>
      </c>
    </row>
    <row r="48" spans="1:11" ht="15" x14ac:dyDescent="0.25">
      <c r="A48" s="47"/>
      <c r="B48" s="47"/>
      <c r="C48" s="47"/>
      <c r="D48" s="47"/>
      <c r="E48" s="47"/>
      <c r="F48" s="47"/>
      <c r="G48" s="184"/>
      <c r="H48" s="87"/>
      <c r="I48" s="87"/>
      <c r="J48" s="87"/>
      <c r="K48" s="87"/>
    </row>
    <row r="49" spans="1:11" ht="15.75" thickBot="1" x14ac:dyDescent="0.3">
      <c r="A49" s="60" t="s">
        <v>313</v>
      </c>
      <c r="B49" s="215"/>
      <c r="C49" s="215"/>
      <c r="D49" s="215"/>
      <c r="E49" s="215"/>
      <c r="F49" s="215"/>
      <c r="G49" s="245">
        <v>1968</v>
      </c>
      <c r="H49" s="246">
        <v>1931</v>
      </c>
      <c r="I49" s="247">
        <v>1857</v>
      </c>
      <c r="J49" s="247">
        <v>2579</v>
      </c>
      <c r="K49" s="247">
        <v>2589</v>
      </c>
    </row>
    <row r="50" spans="1:11" ht="15" x14ac:dyDescent="0.25">
      <c r="G50" s="124"/>
    </row>
    <row r="51" spans="1:11" ht="15" x14ac:dyDescent="0.25">
      <c r="G51" s="124"/>
    </row>
    <row r="52" spans="1:11" ht="20.25" x14ac:dyDescent="0.3">
      <c r="A52" s="117" t="s">
        <v>56</v>
      </c>
      <c r="G52" s="124"/>
    </row>
    <row r="53" spans="1:11" ht="15" x14ac:dyDescent="0.25">
      <c r="A53" s="40" t="s">
        <v>87</v>
      </c>
      <c r="B53" s="41"/>
      <c r="C53" s="41"/>
      <c r="D53" s="41"/>
      <c r="E53" s="41"/>
      <c r="F53" s="41"/>
      <c r="G53" s="158">
        <v>2015</v>
      </c>
      <c r="H53" s="42">
        <v>2014</v>
      </c>
      <c r="I53" s="42">
        <v>2013</v>
      </c>
      <c r="J53" s="42">
        <v>2012</v>
      </c>
      <c r="K53" s="42">
        <v>2011</v>
      </c>
    </row>
    <row r="54" spans="1:11" ht="15" x14ac:dyDescent="0.25">
      <c r="A54" s="57" t="s">
        <v>147</v>
      </c>
      <c r="G54" s="186"/>
      <c r="H54" s="122"/>
      <c r="I54" s="122"/>
    </row>
    <row r="55" spans="1:11" ht="15" x14ac:dyDescent="0.25">
      <c r="A55" s="2" t="s">
        <v>148</v>
      </c>
      <c r="G55" s="199">
        <v>8600</v>
      </c>
      <c r="H55" s="122">
        <v>6800</v>
      </c>
      <c r="I55" s="122">
        <v>6800</v>
      </c>
      <c r="J55" s="122">
        <v>0</v>
      </c>
      <c r="K55" s="122">
        <v>0</v>
      </c>
    </row>
    <row r="56" spans="1:11" ht="17.25" x14ac:dyDescent="0.25">
      <c r="A56" s="47" t="s">
        <v>343</v>
      </c>
      <c r="B56" s="47"/>
      <c r="C56" s="47"/>
      <c r="D56" s="47"/>
      <c r="E56" s="47"/>
      <c r="F56" s="47"/>
      <c r="G56" s="200">
        <v>591100</v>
      </c>
      <c r="H56" s="127">
        <v>593600</v>
      </c>
      <c r="I56" s="127">
        <v>602400</v>
      </c>
      <c r="J56" s="127">
        <v>581100</v>
      </c>
      <c r="K56" s="127">
        <v>562900</v>
      </c>
    </row>
    <row r="57" spans="1:11" ht="15" x14ac:dyDescent="0.25">
      <c r="A57" s="2" t="s">
        <v>149</v>
      </c>
      <c r="G57" s="202">
        <v>1.69</v>
      </c>
      <c r="H57" s="143">
        <v>1.67</v>
      </c>
      <c r="I57" s="143">
        <v>1.71</v>
      </c>
      <c r="J57" s="143">
        <v>1.81</v>
      </c>
      <c r="K57" s="143">
        <v>1.9</v>
      </c>
    </row>
    <row r="58" spans="1:11" ht="15" x14ac:dyDescent="0.25">
      <c r="A58" s="57" t="s">
        <v>150</v>
      </c>
      <c r="G58" s="199">
        <v>9000</v>
      </c>
      <c r="H58" s="128">
        <v>8900</v>
      </c>
      <c r="I58" s="128">
        <v>9300</v>
      </c>
      <c r="J58" s="128">
        <v>9600</v>
      </c>
      <c r="K58" s="128">
        <v>9500</v>
      </c>
    </row>
    <row r="59" spans="1:11" x14ac:dyDescent="0.2">
      <c r="G59" s="209"/>
      <c r="H59" s="122"/>
      <c r="I59" s="122"/>
      <c r="J59" s="122"/>
      <c r="K59" s="122"/>
    </row>
    <row r="60" spans="1:11" ht="17.25" x14ac:dyDescent="0.25">
      <c r="A60" s="57" t="s">
        <v>344</v>
      </c>
      <c r="G60" s="209"/>
      <c r="H60" s="122"/>
      <c r="I60" s="122"/>
      <c r="J60" s="122"/>
      <c r="K60" s="122"/>
    </row>
    <row r="61" spans="1:11" ht="15" x14ac:dyDescent="0.25">
      <c r="A61" s="2" t="s">
        <v>148</v>
      </c>
      <c r="G61" s="199">
        <v>2943600</v>
      </c>
      <c r="H61" s="122">
        <v>2510400</v>
      </c>
      <c r="I61" s="122">
        <v>1999000</v>
      </c>
      <c r="J61" s="122">
        <v>1844400</v>
      </c>
      <c r="K61" s="122">
        <v>1527900</v>
      </c>
    </row>
    <row r="62" spans="1:11" ht="15" x14ac:dyDescent="0.25">
      <c r="A62" s="2" t="s">
        <v>151</v>
      </c>
      <c r="G62" s="199">
        <v>1472800</v>
      </c>
      <c r="H62" s="122">
        <v>1827400</v>
      </c>
      <c r="I62" s="122">
        <v>1616300</v>
      </c>
      <c r="J62" s="122">
        <v>1422100</v>
      </c>
      <c r="K62" s="122">
        <v>456500</v>
      </c>
    </row>
    <row r="63" spans="1:11" ht="15" x14ac:dyDescent="0.25">
      <c r="A63" s="2" t="s">
        <v>149</v>
      </c>
      <c r="G63" s="202">
        <v>1.78</v>
      </c>
      <c r="H63" s="143">
        <v>1.81</v>
      </c>
      <c r="I63" s="143">
        <v>1.82</v>
      </c>
      <c r="J63" s="143">
        <v>1.94</v>
      </c>
      <c r="K63" s="143">
        <v>2</v>
      </c>
    </row>
    <row r="64" spans="1:11" ht="15" x14ac:dyDescent="0.25">
      <c r="A64" s="57" t="s">
        <v>150</v>
      </c>
      <c r="G64" s="199">
        <v>21300</v>
      </c>
      <c r="H64" s="122">
        <v>28300</v>
      </c>
      <c r="I64" s="122">
        <v>25100</v>
      </c>
      <c r="J64" s="122">
        <v>21600</v>
      </c>
      <c r="K64" s="122">
        <v>6200</v>
      </c>
    </row>
    <row r="65" spans="1:11" ht="15" x14ac:dyDescent="0.25">
      <c r="G65" s="199"/>
      <c r="H65" s="122"/>
      <c r="I65" s="122"/>
      <c r="J65" s="122"/>
      <c r="K65" s="122"/>
    </row>
    <row r="66" spans="1:11" ht="15" x14ac:dyDescent="0.25">
      <c r="A66" s="57" t="s">
        <v>342</v>
      </c>
      <c r="G66" s="199"/>
      <c r="H66" s="122"/>
      <c r="I66" s="122"/>
      <c r="J66" s="122"/>
      <c r="K66" s="122"/>
    </row>
    <row r="67" spans="1:11" ht="15" x14ac:dyDescent="0.25">
      <c r="A67" s="2" t="s">
        <v>148</v>
      </c>
      <c r="G67" s="199">
        <v>0</v>
      </c>
      <c r="H67" s="122">
        <v>0</v>
      </c>
      <c r="I67" s="122">
        <v>0</v>
      </c>
      <c r="J67" s="122">
        <v>432900</v>
      </c>
      <c r="K67" s="122">
        <v>1302600</v>
      </c>
    </row>
    <row r="68" spans="1:11" ht="15" x14ac:dyDescent="0.25">
      <c r="A68" s="47" t="s">
        <v>151</v>
      </c>
      <c r="G68" s="199">
        <v>0</v>
      </c>
      <c r="H68" s="122">
        <v>0</v>
      </c>
      <c r="I68" s="122">
        <v>0</v>
      </c>
      <c r="J68" s="122">
        <v>767400</v>
      </c>
      <c r="K68" s="122">
        <v>1014200</v>
      </c>
    </row>
    <row r="69" spans="1:11" ht="15" x14ac:dyDescent="0.25">
      <c r="A69" s="2" t="s">
        <v>149</v>
      </c>
      <c r="G69" s="199">
        <v>0</v>
      </c>
      <c r="H69" s="122">
        <v>0</v>
      </c>
      <c r="I69" s="122">
        <v>0</v>
      </c>
      <c r="J69" s="143">
        <v>1.4</v>
      </c>
      <c r="K69" s="122">
        <v>1.5</v>
      </c>
    </row>
    <row r="70" spans="1:11" ht="15" x14ac:dyDescent="0.25">
      <c r="A70" s="57" t="s">
        <v>150</v>
      </c>
      <c r="G70" s="199">
        <v>0</v>
      </c>
      <c r="H70" s="122">
        <v>0</v>
      </c>
      <c r="I70" s="122">
        <v>0</v>
      </c>
      <c r="J70" s="122">
        <v>8100</v>
      </c>
      <c r="K70" s="122">
        <v>13400</v>
      </c>
    </row>
    <row r="71" spans="1:11" ht="15" x14ac:dyDescent="0.25">
      <c r="G71" s="199"/>
      <c r="H71" s="122"/>
      <c r="I71" s="122"/>
      <c r="J71" s="122"/>
      <c r="K71" s="122"/>
    </row>
    <row r="72" spans="1:11" ht="15" x14ac:dyDescent="0.25">
      <c r="A72" s="58" t="s">
        <v>152</v>
      </c>
      <c r="B72" s="41"/>
      <c r="C72" s="41"/>
      <c r="D72" s="41"/>
      <c r="E72" s="41"/>
      <c r="F72" s="41"/>
      <c r="G72" s="201">
        <f>G64+G58+G70</f>
        <v>30300</v>
      </c>
      <c r="H72" s="144">
        <f>H64+H58+H70</f>
        <v>37200</v>
      </c>
      <c r="I72" s="144">
        <f>I64+I58+I70</f>
        <v>34400</v>
      </c>
      <c r="J72" s="144">
        <f>J64+J58+J70</f>
        <v>39300</v>
      </c>
      <c r="K72" s="144">
        <f>K64+K58+K70</f>
        <v>29100</v>
      </c>
    </row>
    <row r="73" spans="1:11" ht="17.25" x14ac:dyDescent="0.25">
      <c r="A73" s="58" t="s">
        <v>345</v>
      </c>
      <c r="B73" s="41"/>
      <c r="C73" s="41"/>
      <c r="D73" s="41"/>
      <c r="E73" s="41"/>
      <c r="F73" s="41"/>
      <c r="G73" s="201">
        <v>25800</v>
      </c>
      <c r="H73" s="144">
        <v>28200</v>
      </c>
      <c r="I73" s="144">
        <v>22600</v>
      </c>
      <c r="J73" s="144">
        <v>17700</v>
      </c>
      <c r="K73" s="144">
        <v>20300</v>
      </c>
    </row>
    <row r="74" spans="1:11" ht="15" x14ac:dyDescent="0.25">
      <c r="A74" s="58" t="s">
        <v>153</v>
      </c>
      <c r="B74" s="41"/>
      <c r="C74" s="41"/>
      <c r="D74" s="41"/>
      <c r="E74" s="41"/>
      <c r="F74" s="41"/>
      <c r="G74" s="201">
        <f>G72+G73</f>
        <v>56100</v>
      </c>
      <c r="H74" s="144">
        <f>H72+H73</f>
        <v>65400</v>
      </c>
      <c r="I74" s="144">
        <f>I72+I73</f>
        <v>57000</v>
      </c>
      <c r="J74" s="144">
        <f>J72+J73</f>
        <v>57000</v>
      </c>
      <c r="K74" s="144">
        <f>K72+K73</f>
        <v>49400</v>
      </c>
    </row>
    <row r="76" spans="1:11" x14ac:dyDescent="0.2">
      <c r="A76" s="79" t="s">
        <v>346</v>
      </c>
    </row>
    <row r="77" spans="1:11" x14ac:dyDescent="0.2">
      <c r="A77" s="79" t="s">
        <v>347</v>
      </c>
    </row>
    <row r="78" spans="1:11" x14ac:dyDescent="0.2">
      <c r="A78" s="79" t="s">
        <v>348</v>
      </c>
    </row>
  </sheetData>
  <pageMargins left="0.70866141732283472" right="0.70866141732283472" top="0.74803149606299213" bottom="0.74803149606299213" header="0.31496062992125984" footer="0.31496062992125984"/>
  <pageSetup paperSize="9" scale="71" fitToHeight="2" orientation="portrait" verticalDpi="1200" r:id="rId1"/>
  <rowBreaks count="1" manualBreakCount="1">
    <brk id="51"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showGridLines="0" view="pageBreakPreview" topLeftCell="A37" zoomScaleNormal="100" zoomScaleSheetLayoutView="100" workbookViewId="0">
      <selection activeCell="A58" sqref="A58"/>
    </sheetView>
  </sheetViews>
  <sheetFormatPr defaultRowHeight="14.25" x14ac:dyDescent="0.2"/>
  <cols>
    <col min="1" max="5" width="9.140625" style="2"/>
    <col min="6" max="6" width="12.5703125" style="2" customWidth="1"/>
    <col min="7" max="7" width="13" style="2" customWidth="1"/>
    <col min="8" max="9" width="14.28515625" style="2" bestFit="1" customWidth="1"/>
    <col min="10" max="10" width="11.5703125" style="2" customWidth="1"/>
    <col min="11" max="11" width="11.42578125" style="2" customWidth="1"/>
    <col min="12" max="16384" width="9.140625" style="2"/>
  </cols>
  <sheetData>
    <row r="1" spans="1:13" ht="15" x14ac:dyDescent="0.25">
      <c r="A1" s="155" t="s">
        <v>335</v>
      </c>
    </row>
    <row r="2" spans="1:13" ht="30" x14ac:dyDescent="0.4">
      <c r="A2" s="216" t="s">
        <v>154</v>
      </c>
    </row>
    <row r="4" spans="1:13" ht="32.25" customHeight="1" x14ac:dyDescent="0.2">
      <c r="A4" s="264" t="s">
        <v>315</v>
      </c>
      <c r="B4" s="264"/>
      <c r="C4" s="264"/>
      <c r="D4" s="264"/>
      <c r="E4" s="264"/>
      <c r="F4" s="264"/>
      <c r="G4" s="264"/>
      <c r="H4" s="264"/>
      <c r="I4" s="264"/>
      <c r="J4" s="264"/>
      <c r="K4" s="264"/>
    </row>
    <row r="6" spans="1:13" ht="20.25" x14ac:dyDescent="0.3">
      <c r="A6" s="162" t="s">
        <v>39</v>
      </c>
    </row>
    <row r="7" spans="1:13" ht="15" x14ac:dyDescent="0.25">
      <c r="A7" s="40" t="s">
        <v>145</v>
      </c>
      <c r="B7" s="41"/>
      <c r="C7" s="41"/>
      <c r="D7" s="41"/>
      <c r="E7" s="41"/>
      <c r="F7" s="41"/>
      <c r="G7" s="158">
        <v>2015</v>
      </c>
      <c r="H7" s="42">
        <v>2014</v>
      </c>
      <c r="I7" s="42">
        <v>2013</v>
      </c>
      <c r="J7" s="42">
        <v>2012</v>
      </c>
      <c r="K7" s="42">
        <v>2011</v>
      </c>
    </row>
    <row r="8" spans="1:13" ht="15" x14ac:dyDescent="0.25">
      <c r="A8" s="43" t="s">
        <v>314</v>
      </c>
      <c r="B8" s="43"/>
      <c r="G8" s="197">
        <v>0.03</v>
      </c>
      <c r="H8" s="118">
        <v>0.02</v>
      </c>
      <c r="I8" s="118">
        <v>0.02</v>
      </c>
      <c r="J8" s="118">
        <v>0.01</v>
      </c>
      <c r="K8" s="118">
        <v>0.01</v>
      </c>
    </row>
    <row r="9" spans="1:13" ht="15" x14ac:dyDescent="0.25">
      <c r="A9" s="43" t="s">
        <v>40</v>
      </c>
      <c r="B9" s="43"/>
      <c r="G9" s="198">
        <v>0.22</v>
      </c>
      <c r="H9" s="119">
        <v>0.19</v>
      </c>
      <c r="I9" s="119">
        <v>0.21</v>
      </c>
      <c r="J9" s="119">
        <v>0.22</v>
      </c>
      <c r="K9" s="119">
        <v>0.26</v>
      </c>
      <c r="M9" s="118"/>
    </row>
    <row r="10" spans="1:13" ht="15" x14ac:dyDescent="0.25">
      <c r="A10" s="43" t="s">
        <v>41</v>
      </c>
      <c r="B10" s="43"/>
      <c r="G10" s="197">
        <v>0.05</v>
      </c>
      <c r="H10" s="118">
        <v>0.03</v>
      </c>
      <c r="I10" s="118">
        <v>0.02</v>
      </c>
      <c r="J10" s="118">
        <v>0.03</v>
      </c>
      <c r="K10" s="118">
        <v>0.02</v>
      </c>
    </row>
    <row r="11" spans="1:13" x14ac:dyDescent="0.2">
      <c r="G11" s="90"/>
    </row>
    <row r="12" spans="1:13" ht="20.25" x14ac:dyDescent="0.3">
      <c r="A12" s="162" t="s">
        <v>42</v>
      </c>
      <c r="G12" s="90"/>
    </row>
    <row r="13" spans="1:13" ht="15" x14ac:dyDescent="0.25">
      <c r="A13" s="40" t="s">
        <v>2</v>
      </c>
      <c r="B13" s="41"/>
      <c r="C13" s="41"/>
      <c r="D13" s="41"/>
      <c r="E13" s="41"/>
      <c r="F13" s="41"/>
      <c r="G13" s="158">
        <v>2015</v>
      </c>
      <c r="H13" s="42">
        <v>2014</v>
      </c>
      <c r="I13" s="42">
        <v>2013</v>
      </c>
      <c r="J13" s="42">
        <v>2012</v>
      </c>
      <c r="K13" s="42">
        <v>2011</v>
      </c>
    </row>
    <row r="14" spans="1:13" ht="15" x14ac:dyDescent="0.25">
      <c r="A14" s="57" t="s">
        <v>46</v>
      </c>
      <c r="G14" s="181">
        <v>544</v>
      </c>
      <c r="H14" s="120">
        <f>SUM(H16:H18)</f>
        <v>666</v>
      </c>
      <c r="I14" s="120">
        <f t="shared" ref="I14:K14" si="0">SUM(I16:I18)</f>
        <v>726</v>
      </c>
      <c r="J14" s="120">
        <f t="shared" si="0"/>
        <v>770</v>
      </c>
      <c r="K14" s="120">
        <f t="shared" si="0"/>
        <v>720</v>
      </c>
    </row>
    <row r="15" spans="1:13" ht="15" x14ac:dyDescent="0.25">
      <c r="A15" s="2" t="s">
        <v>47</v>
      </c>
      <c r="G15" s="181"/>
      <c r="H15" s="120"/>
      <c r="I15" s="120"/>
      <c r="J15" s="120"/>
      <c r="K15" s="120"/>
    </row>
    <row r="16" spans="1:13" ht="15" x14ac:dyDescent="0.25">
      <c r="A16" s="2" t="s">
        <v>155</v>
      </c>
      <c r="G16" s="181">
        <v>111</v>
      </c>
      <c r="H16" s="122">
        <v>180</v>
      </c>
      <c r="I16" s="123">
        <v>182</v>
      </c>
      <c r="J16" s="123">
        <v>173</v>
      </c>
      <c r="K16" s="123">
        <v>149</v>
      </c>
    </row>
    <row r="17" spans="1:11" ht="15" x14ac:dyDescent="0.25">
      <c r="A17" s="2" t="s">
        <v>156</v>
      </c>
      <c r="G17" s="181">
        <v>433</v>
      </c>
      <c r="H17" s="122">
        <v>486</v>
      </c>
      <c r="I17" s="122">
        <v>544</v>
      </c>
      <c r="J17" s="122">
        <v>597</v>
      </c>
      <c r="K17" s="122">
        <v>571</v>
      </c>
    </row>
    <row r="18" spans="1:11" ht="15" x14ac:dyDescent="0.25">
      <c r="A18" s="2" t="s">
        <v>50</v>
      </c>
      <c r="G18" s="170">
        <v>0</v>
      </c>
      <c r="H18" s="137">
        <v>0</v>
      </c>
      <c r="I18" s="137">
        <v>0</v>
      </c>
      <c r="J18" s="137">
        <v>0</v>
      </c>
      <c r="K18" s="137">
        <v>0</v>
      </c>
    </row>
    <row r="19" spans="1:11" ht="15" x14ac:dyDescent="0.25">
      <c r="G19" s="181"/>
      <c r="H19" s="44"/>
      <c r="I19" s="44"/>
      <c r="J19" s="44"/>
      <c r="K19" s="44"/>
    </row>
    <row r="20" spans="1:11" ht="15" x14ac:dyDescent="0.25">
      <c r="A20" s="57" t="s">
        <v>9</v>
      </c>
      <c r="G20" s="181">
        <v>146</v>
      </c>
      <c r="H20" s="120">
        <f>SUM(H22:H24)</f>
        <v>152</v>
      </c>
      <c r="I20" s="120">
        <f>SUM(I22:I24)</f>
        <v>176</v>
      </c>
      <c r="J20" s="120">
        <f>SUM(J22:J24)</f>
        <v>196</v>
      </c>
      <c r="K20" s="120">
        <f>SUM(K22:K24)</f>
        <v>211</v>
      </c>
    </row>
    <row r="21" spans="1:11" ht="15" x14ac:dyDescent="0.25">
      <c r="A21" s="2" t="s">
        <v>47</v>
      </c>
      <c r="G21" s="181"/>
      <c r="H21" s="89"/>
      <c r="I21" s="89"/>
      <c r="J21" s="89"/>
      <c r="K21" s="89"/>
    </row>
    <row r="22" spans="1:11" ht="15" x14ac:dyDescent="0.25">
      <c r="A22" s="2" t="s">
        <v>155</v>
      </c>
      <c r="G22" s="181">
        <v>40</v>
      </c>
      <c r="H22" s="89">
        <v>75</v>
      </c>
      <c r="I22" s="89">
        <v>94</v>
      </c>
      <c r="J22" s="89">
        <v>85</v>
      </c>
      <c r="K22" s="89">
        <v>55</v>
      </c>
    </row>
    <row r="23" spans="1:11" ht="15" x14ac:dyDescent="0.25">
      <c r="A23" s="2" t="s">
        <v>156</v>
      </c>
      <c r="G23" s="181">
        <v>111</v>
      </c>
      <c r="H23" s="89">
        <v>88</v>
      </c>
      <c r="I23" s="89">
        <v>100</v>
      </c>
      <c r="J23" s="89">
        <v>114</v>
      </c>
      <c r="K23" s="89">
        <v>158</v>
      </c>
    </row>
    <row r="24" spans="1:11" ht="15" x14ac:dyDescent="0.25">
      <c r="A24" s="2" t="s">
        <v>50</v>
      </c>
      <c r="G24" s="181">
        <v>-5</v>
      </c>
      <c r="H24" s="89">
        <v>-11</v>
      </c>
      <c r="I24" s="89">
        <v>-18</v>
      </c>
      <c r="J24" s="89">
        <v>-3</v>
      </c>
      <c r="K24" s="89">
        <v>-2</v>
      </c>
    </row>
    <row r="25" spans="1:11" ht="15" x14ac:dyDescent="0.25">
      <c r="G25" s="181"/>
      <c r="H25" s="89"/>
      <c r="I25" s="89"/>
      <c r="J25" s="89"/>
      <c r="K25" s="89"/>
    </row>
    <row r="26" spans="1:11" ht="15" x14ac:dyDescent="0.25">
      <c r="A26" s="57" t="s">
        <v>52</v>
      </c>
      <c r="G26" s="181">
        <v>27</v>
      </c>
      <c r="H26" s="89">
        <v>28</v>
      </c>
      <c r="I26" s="89">
        <v>26</v>
      </c>
      <c r="J26" s="89">
        <v>27</v>
      </c>
      <c r="K26" s="89">
        <v>27</v>
      </c>
    </row>
    <row r="27" spans="1:11" ht="15" x14ac:dyDescent="0.25">
      <c r="A27" s="57"/>
      <c r="G27" s="181"/>
      <c r="H27" s="89"/>
      <c r="I27" s="89"/>
      <c r="J27" s="89"/>
      <c r="K27" s="89"/>
    </row>
    <row r="28" spans="1:11" ht="15" x14ac:dyDescent="0.25">
      <c r="A28" s="57" t="s">
        <v>0</v>
      </c>
      <c r="G28" s="181">
        <v>119</v>
      </c>
      <c r="H28" s="89">
        <f>SUM(H30:H32)</f>
        <v>124</v>
      </c>
      <c r="I28" s="89">
        <f t="shared" ref="I28:K28" si="1">SUM(I30:I32)</f>
        <v>150</v>
      </c>
      <c r="J28" s="89">
        <f t="shared" si="1"/>
        <v>169</v>
      </c>
      <c r="K28" s="89">
        <f t="shared" si="1"/>
        <v>184</v>
      </c>
    </row>
    <row r="29" spans="1:11" x14ac:dyDescent="0.2">
      <c r="A29" s="2" t="s">
        <v>47</v>
      </c>
      <c r="G29" s="209"/>
      <c r="H29" s="89"/>
      <c r="I29" s="89"/>
      <c r="J29" s="89"/>
      <c r="K29" s="89"/>
    </row>
    <row r="30" spans="1:11" ht="15" x14ac:dyDescent="0.25">
      <c r="A30" s="2" t="s">
        <v>155</v>
      </c>
      <c r="G30" s="181">
        <v>33</v>
      </c>
      <c r="H30" s="89">
        <v>69</v>
      </c>
      <c r="I30" s="89">
        <v>89</v>
      </c>
      <c r="J30" s="89">
        <v>81</v>
      </c>
      <c r="K30" s="89">
        <v>52</v>
      </c>
    </row>
    <row r="31" spans="1:11" ht="15" x14ac:dyDescent="0.25">
      <c r="A31" s="2" t="s">
        <v>156</v>
      </c>
      <c r="G31" s="181">
        <v>91</v>
      </c>
      <c r="H31" s="89">
        <v>66</v>
      </c>
      <c r="I31" s="89">
        <v>79</v>
      </c>
      <c r="J31" s="89">
        <v>91</v>
      </c>
      <c r="K31" s="89">
        <v>134</v>
      </c>
    </row>
    <row r="32" spans="1:11" ht="15" x14ac:dyDescent="0.25">
      <c r="A32" s="2" t="s">
        <v>50</v>
      </c>
      <c r="G32" s="181">
        <v>-5</v>
      </c>
      <c r="H32" s="89">
        <v>-11</v>
      </c>
      <c r="I32" s="89">
        <v>-18</v>
      </c>
      <c r="J32" s="89">
        <v>-3</v>
      </c>
      <c r="K32" s="89">
        <v>-2</v>
      </c>
    </row>
    <row r="33" spans="1:11" ht="15" x14ac:dyDescent="0.25">
      <c r="G33" s="181"/>
      <c r="H33" s="89"/>
      <c r="I33" s="89"/>
      <c r="J33" s="89"/>
      <c r="K33" s="89"/>
    </row>
    <row r="34" spans="1:11" ht="15" x14ac:dyDescent="0.25">
      <c r="A34" s="2" t="s">
        <v>53</v>
      </c>
      <c r="G34" s="181">
        <v>1</v>
      </c>
      <c r="H34" s="44">
        <v>-13</v>
      </c>
      <c r="I34" s="44">
        <v>-6</v>
      </c>
      <c r="J34" s="44">
        <v>-6</v>
      </c>
      <c r="K34" s="83">
        <v>0</v>
      </c>
    </row>
    <row r="35" spans="1:11" ht="15" x14ac:dyDescent="0.25">
      <c r="A35" s="57" t="s">
        <v>54</v>
      </c>
      <c r="G35" s="181">
        <v>120</v>
      </c>
      <c r="H35" s="89">
        <f>H28+H34</f>
        <v>111</v>
      </c>
      <c r="I35" s="89">
        <f t="shared" ref="I35:K35" si="2">I28+I34</f>
        <v>144</v>
      </c>
      <c r="J35" s="89">
        <f t="shared" si="2"/>
        <v>163</v>
      </c>
      <c r="K35" s="89">
        <f t="shared" si="2"/>
        <v>184</v>
      </c>
    </row>
    <row r="36" spans="1:11" ht="15" x14ac:dyDescent="0.25">
      <c r="G36" s="181"/>
      <c r="H36" s="44"/>
      <c r="I36" s="44"/>
      <c r="J36" s="44"/>
      <c r="K36" s="44"/>
    </row>
    <row r="37" spans="1:11" ht="15" x14ac:dyDescent="0.25">
      <c r="A37" s="57" t="s">
        <v>55</v>
      </c>
      <c r="G37" s="181">
        <v>-71</v>
      </c>
      <c r="H37" s="44">
        <v>-59</v>
      </c>
      <c r="I37" s="44">
        <v>-58</v>
      </c>
      <c r="J37" s="44">
        <v>-62</v>
      </c>
      <c r="K37" s="44">
        <v>-75</v>
      </c>
    </row>
    <row r="38" spans="1:11" ht="15" x14ac:dyDescent="0.25">
      <c r="G38" s="181"/>
      <c r="H38" s="44"/>
      <c r="I38" s="44"/>
      <c r="J38" s="44"/>
      <c r="K38" s="44"/>
    </row>
    <row r="39" spans="1:11" ht="15" x14ac:dyDescent="0.25">
      <c r="A39" s="57" t="s">
        <v>1</v>
      </c>
      <c r="G39" s="181">
        <v>48</v>
      </c>
      <c r="H39" s="44">
        <f>SUM(H41:H43)</f>
        <v>65</v>
      </c>
      <c r="I39" s="44">
        <f t="shared" ref="I39:K39" si="3">SUM(I41:I43)</f>
        <v>92</v>
      </c>
      <c r="J39" s="44">
        <f t="shared" si="3"/>
        <v>107</v>
      </c>
      <c r="K39" s="44">
        <f t="shared" si="3"/>
        <v>109</v>
      </c>
    </row>
    <row r="40" spans="1:11" ht="15" x14ac:dyDescent="0.25">
      <c r="A40" s="2" t="s">
        <v>47</v>
      </c>
      <c r="G40" s="181"/>
      <c r="H40" s="44"/>
      <c r="I40" s="44"/>
      <c r="J40" s="44"/>
      <c r="K40" s="44"/>
    </row>
    <row r="41" spans="1:11" ht="15" x14ac:dyDescent="0.25">
      <c r="A41" s="2" t="s">
        <v>155</v>
      </c>
      <c r="G41" s="206">
        <v>7</v>
      </c>
      <c r="H41" s="138">
        <v>31</v>
      </c>
      <c r="I41" s="138">
        <v>48</v>
      </c>
      <c r="J41" s="138">
        <v>47</v>
      </c>
      <c r="K41" s="138">
        <v>33</v>
      </c>
    </row>
    <row r="42" spans="1:11" ht="15" x14ac:dyDescent="0.25">
      <c r="A42" s="2" t="s">
        <v>156</v>
      </c>
      <c r="G42" s="181">
        <v>45</v>
      </c>
      <c r="H42" s="44">
        <v>39</v>
      </c>
      <c r="I42" s="44">
        <v>57</v>
      </c>
      <c r="J42" s="44">
        <v>63</v>
      </c>
      <c r="K42" s="44">
        <v>78</v>
      </c>
    </row>
    <row r="43" spans="1:11" ht="15" x14ac:dyDescent="0.25">
      <c r="A43" s="2" t="s">
        <v>50</v>
      </c>
      <c r="G43" s="206">
        <v>-4</v>
      </c>
      <c r="H43" s="138">
        <v>-5</v>
      </c>
      <c r="I43" s="138">
        <v>-13</v>
      </c>
      <c r="J43" s="138">
        <v>-3</v>
      </c>
      <c r="K43" s="138">
        <v>-2</v>
      </c>
    </row>
    <row r="44" spans="1:11" ht="15" x14ac:dyDescent="0.25">
      <c r="G44" s="181"/>
      <c r="H44" s="44"/>
      <c r="I44" s="44"/>
      <c r="J44" s="44"/>
      <c r="K44" s="44"/>
    </row>
    <row r="45" spans="1:11" ht="15" x14ac:dyDescent="0.25">
      <c r="A45" s="57" t="s">
        <v>13</v>
      </c>
      <c r="G45" s="181">
        <v>50</v>
      </c>
      <c r="H45" s="44">
        <v>239</v>
      </c>
      <c r="I45" s="89">
        <v>236</v>
      </c>
      <c r="J45" s="44">
        <v>94</v>
      </c>
      <c r="K45" s="44">
        <v>43</v>
      </c>
    </row>
    <row r="46" spans="1:11" ht="15" x14ac:dyDescent="0.25">
      <c r="G46" s="181"/>
      <c r="H46" s="44"/>
      <c r="I46" s="44"/>
      <c r="J46" s="44"/>
      <c r="K46" s="44"/>
    </row>
    <row r="47" spans="1:11" ht="15.75" thickBot="1" x14ac:dyDescent="0.3">
      <c r="A47" s="60" t="s">
        <v>313</v>
      </c>
      <c r="B47" s="215"/>
      <c r="C47" s="215"/>
      <c r="D47" s="215"/>
      <c r="E47" s="215"/>
      <c r="F47" s="215"/>
      <c r="G47" s="245">
        <v>834</v>
      </c>
      <c r="H47" s="246">
        <v>896</v>
      </c>
      <c r="I47" s="247">
        <v>702</v>
      </c>
      <c r="J47" s="247">
        <v>527</v>
      </c>
      <c r="K47" s="247">
        <v>534</v>
      </c>
    </row>
    <row r="48" spans="1:11" ht="15" x14ac:dyDescent="0.25">
      <c r="G48" s="124"/>
    </row>
    <row r="49" spans="1:11" ht="15" x14ac:dyDescent="0.25">
      <c r="G49" s="124"/>
    </row>
    <row r="50" spans="1:11" ht="20.25" x14ac:dyDescent="0.3">
      <c r="A50" s="162" t="s">
        <v>56</v>
      </c>
      <c r="G50" s="124"/>
    </row>
    <row r="51" spans="1:11" ht="15" x14ac:dyDescent="0.25">
      <c r="A51" s="40" t="s">
        <v>87</v>
      </c>
      <c r="B51" s="41"/>
      <c r="C51" s="41"/>
      <c r="D51" s="41"/>
      <c r="E51" s="41"/>
      <c r="F51" s="41"/>
      <c r="G51" s="158">
        <v>2015</v>
      </c>
      <c r="H51" s="42">
        <v>2014</v>
      </c>
      <c r="I51" s="42">
        <v>2013</v>
      </c>
      <c r="J51" s="42">
        <v>2012</v>
      </c>
      <c r="K51" s="42">
        <v>2011</v>
      </c>
    </row>
    <row r="52" spans="1:11" ht="15" x14ac:dyDescent="0.25">
      <c r="A52" s="57" t="s">
        <v>155</v>
      </c>
      <c r="G52" s="186"/>
      <c r="H52" s="122"/>
      <c r="I52" s="122"/>
    </row>
    <row r="53" spans="1:11" ht="15" x14ac:dyDescent="0.25">
      <c r="A53" s="2" t="s">
        <v>148</v>
      </c>
      <c r="G53" s="199">
        <v>2131700</v>
      </c>
      <c r="H53" s="122">
        <v>985900</v>
      </c>
      <c r="I53" s="122">
        <v>1228809</v>
      </c>
      <c r="J53" s="122">
        <v>933203</v>
      </c>
      <c r="K53" s="122">
        <v>866600</v>
      </c>
    </row>
    <row r="54" spans="1:11" ht="15" x14ac:dyDescent="0.25">
      <c r="A54" s="47" t="s">
        <v>151</v>
      </c>
      <c r="B54" s="47"/>
      <c r="C54" s="47"/>
      <c r="D54" s="47"/>
      <c r="E54" s="47"/>
      <c r="F54" s="47"/>
      <c r="G54" s="200">
        <v>2231300</v>
      </c>
      <c r="H54" s="127">
        <v>1084000</v>
      </c>
      <c r="I54" s="127">
        <v>963118</v>
      </c>
      <c r="J54" s="127">
        <v>973500</v>
      </c>
      <c r="K54" s="127">
        <v>902600</v>
      </c>
    </row>
    <row r="55" spans="1:11" ht="15" x14ac:dyDescent="0.25">
      <c r="A55" s="2" t="s">
        <v>157</v>
      </c>
      <c r="G55" s="202">
        <v>0.96</v>
      </c>
      <c r="H55" s="143">
        <v>1.04</v>
      </c>
      <c r="I55" s="143">
        <v>1.1599999999999999</v>
      </c>
      <c r="J55" s="143">
        <v>1.21</v>
      </c>
      <c r="K55" s="143">
        <v>1.1599999999999999</v>
      </c>
    </row>
    <row r="56" spans="1:11" ht="15" x14ac:dyDescent="0.25">
      <c r="A56" s="58" t="s">
        <v>150</v>
      </c>
      <c r="B56" s="41"/>
      <c r="C56" s="41"/>
      <c r="D56" s="41"/>
      <c r="E56" s="41"/>
      <c r="F56" s="41"/>
      <c r="G56" s="201">
        <v>6300</v>
      </c>
      <c r="H56" s="130">
        <v>4700</v>
      </c>
      <c r="I56" s="130">
        <v>4500</v>
      </c>
      <c r="J56" s="130">
        <v>4400</v>
      </c>
      <c r="K56" s="130">
        <v>3900</v>
      </c>
    </row>
    <row r="57" spans="1:11" x14ac:dyDescent="0.2">
      <c r="G57" s="209"/>
      <c r="H57" s="122"/>
      <c r="I57" s="122"/>
      <c r="J57" s="122"/>
      <c r="K57" s="122"/>
    </row>
    <row r="58" spans="1:11" ht="15" x14ac:dyDescent="0.25">
      <c r="A58" s="57" t="s">
        <v>156</v>
      </c>
      <c r="G58" s="209"/>
    </row>
    <row r="59" spans="1:11" ht="15" x14ac:dyDescent="0.25">
      <c r="A59" s="2" t="s">
        <v>158</v>
      </c>
      <c r="G59" s="199">
        <v>1341400</v>
      </c>
      <c r="H59" s="122">
        <v>1415700</v>
      </c>
      <c r="I59" s="122">
        <v>1406300</v>
      </c>
      <c r="J59" s="122">
        <v>1357100</v>
      </c>
      <c r="K59" s="122">
        <v>1354100</v>
      </c>
    </row>
    <row r="60" spans="1:11" ht="15" x14ac:dyDescent="0.25">
      <c r="A60" s="2" t="s">
        <v>159</v>
      </c>
      <c r="G60" s="199">
        <v>265100</v>
      </c>
      <c r="H60" s="122">
        <v>295000</v>
      </c>
      <c r="I60" s="122">
        <v>317100</v>
      </c>
      <c r="J60" s="122">
        <v>299800</v>
      </c>
      <c r="K60" s="122">
        <v>283000</v>
      </c>
    </row>
    <row r="61" spans="1:11" ht="15" x14ac:dyDescent="0.25">
      <c r="A61" s="2" t="s">
        <v>160</v>
      </c>
      <c r="G61" s="199">
        <v>1110800</v>
      </c>
      <c r="H61" s="122">
        <v>1112500</v>
      </c>
      <c r="I61" s="122">
        <v>1199000</v>
      </c>
      <c r="J61" s="122">
        <v>1127600</v>
      </c>
      <c r="K61" s="122">
        <v>1052900</v>
      </c>
    </row>
    <row r="62" spans="1:11" ht="15" x14ac:dyDescent="0.25">
      <c r="A62" s="41" t="s">
        <v>161</v>
      </c>
      <c r="B62" s="41"/>
      <c r="C62" s="41"/>
      <c r="D62" s="41"/>
      <c r="E62" s="41"/>
      <c r="F62" s="41"/>
      <c r="G62" s="201">
        <v>147300</v>
      </c>
      <c r="H62" s="139">
        <v>164100</v>
      </c>
      <c r="I62" s="139">
        <v>159600</v>
      </c>
      <c r="J62" s="139">
        <v>150000</v>
      </c>
      <c r="K62" s="139">
        <v>132200</v>
      </c>
    </row>
    <row r="63" spans="1:11" x14ac:dyDescent="0.2">
      <c r="A63" s="79"/>
    </row>
    <row r="64" spans="1:11" x14ac:dyDescent="0.2">
      <c r="A64" s="79"/>
    </row>
    <row r="65" spans="1:1" x14ac:dyDescent="0.2">
      <c r="A65" s="79"/>
    </row>
  </sheetData>
  <mergeCells count="1">
    <mergeCell ref="A4:K4"/>
  </mergeCells>
  <pageMargins left="0.70866141732283472" right="0.70866141732283472" top="0.74803149606299213" bottom="0.74803149606299213" header="0.31496062992125984" footer="0.31496062992125984"/>
  <pageSetup paperSize="9" scale="71" orientation="portrait" verticalDpi="1200" r:id="rId1"/>
  <ignoredErrors>
    <ignoredError sqref="H28 I28:K28"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showGridLines="0" view="pageBreakPreview" topLeftCell="A46" zoomScaleNormal="100" zoomScaleSheetLayoutView="100" workbookViewId="0">
      <selection activeCell="A70" sqref="A70"/>
    </sheetView>
  </sheetViews>
  <sheetFormatPr defaultRowHeight="14.25" x14ac:dyDescent="0.2"/>
  <cols>
    <col min="1" max="5" width="9.140625" style="2"/>
    <col min="6" max="6" width="11.7109375" style="2" customWidth="1"/>
    <col min="7" max="7" width="13" style="2" customWidth="1"/>
    <col min="8" max="8" width="14.28515625" style="2" bestFit="1" customWidth="1"/>
    <col min="9" max="11" width="12.7109375" style="2" bestFit="1" customWidth="1"/>
    <col min="12" max="16384" width="9.140625" style="2"/>
  </cols>
  <sheetData>
    <row r="1" spans="1:11" ht="15" x14ac:dyDescent="0.25">
      <c r="A1" s="155" t="s">
        <v>335</v>
      </c>
    </row>
    <row r="2" spans="1:11" ht="30" x14ac:dyDescent="0.4">
      <c r="A2" s="216" t="s">
        <v>284</v>
      </c>
    </row>
    <row r="3" spans="1:11" x14ac:dyDescent="0.2">
      <c r="A3" s="155"/>
    </row>
    <row r="4" spans="1:11" ht="20.25" x14ac:dyDescent="0.3">
      <c r="A4" s="162" t="s">
        <v>39</v>
      </c>
    </row>
    <row r="5" spans="1:11" ht="15" x14ac:dyDescent="0.25">
      <c r="A5" s="40" t="s">
        <v>145</v>
      </c>
      <c r="B5" s="41"/>
      <c r="C5" s="41"/>
      <c r="D5" s="41"/>
      <c r="E5" s="41"/>
      <c r="F5" s="41"/>
      <c r="G5" s="158">
        <v>2015</v>
      </c>
      <c r="H5" s="42">
        <v>2014</v>
      </c>
      <c r="I5" s="42">
        <v>2013</v>
      </c>
      <c r="J5" s="42">
        <v>2012</v>
      </c>
      <c r="K5" s="42">
        <v>2011</v>
      </c>
    </row>
    <row r="6" spans="1:11" ht="15" x14ac:dyDescent="0.25">
      <c r="A6" s="43" t="s">
        <v>314</v>
      </c>
      <c r="B6" s="43"/>
      <c r="G6" s="197">
        <v>0.2</v>
      </c>
      <c r="H6" s="118">
        <v>0.22</v>
      </c>
      <c r="I6" s="118">
        <v>0.24</v>
      </c>
      <c r="J6" s="118">
        <v>0.19</v>
      </c>
      <c r="K6" s="118">
        <v>0.3</v>
      </c>
    </row>
    <row r="7" spans="1:11" ht="15" x14ac:dyDescent="0.25">
      <c r="A7" s="43" t="s">
        <v>40</v>
      </c>
      <c r="B7" s="43"/>
      <c r="G7" s="198">
        <v>0.19800000000000001</v>
      </c>
      <c r="H7" s="119">
        <v>0.378</v>
      </c>
      <c r="I7" s="119">
        <v>0.47899999999999998</v>
      </c>
      <c r="J7" s="119">
        <v>0.47</v>
      </c>
      <c r="K7" s="119">
        <v>0.57599999999999996</v>
      </c>
    </row>
    <row r="8" spans="1:11" ht="15" x14ac:dyDescent="0.25">
      <c r="A8" s="43" t="s">
        <v>41</v>
      </c>
      <c r="B8" s="43"/>
      <c r="G8" s="197">
        <v>0.3</v>
      </c>
      <c r="H8" s="118">
        <v>0.4</v>
      </c>
      <c r="I8" s="118">
        <v>0.47</v>
      </c>
      <c r="J8" s="118">
        <v>0.48</v>
      </c>
      <c r="K8" s="118">
        <v>0.4</v>
      </c>
    </row>
    <row r="9" spans="1:11" x14ac:dyDescent="0.2">
      <c r="G9" s="90"/>
    </row>
    <row r="10" spans="1:11" ht="20.25" x14ac:dyDescent="0.3">
      <c r="A10" s="162" t="s">
        <v>42</v>
      </c>
      <c r="G10" s="90"/>
    </row>
    <row r="11" spans="1:11" ht="15" x14ac:dyDescent="0.25">
      <c r="A11" s="40" t="s">
        <v>2</v>
      </c>
      <c r="B11" s="41"/>
      <c r="C11" s="41"/>
      <c r="D11" s="41"/>
      <c r="E11" s="41"/>
      <c r="F11" s="41"/>
      <c r="G11" s="158">
        <v>2015</v>
      </c>
      <c r="H11" s="42">
        <v>2014</v>
      </c>
      <c r="I11" s="42">
        <v>2013</v>
      </c>
      <c r="J11" s="42">
        <v>2012</v>
      </c>
      <c r="K11" s="42">
        <v>2011</v>
      </c>
    </row>
    <row r="12" spans="1:11" ht="15" x14ac:dyDescent="0.25">
      <c r="A12" s="57" t="s">
        <v>46</v>
      </c>
      <c r="G12" s="181">
        <v>3390</v>
      </c>
      <c r="H12" s="120">
        <v>5176</v>
      </c>
      <c r="I12" s="120">
        <v>6517</v>
      </c>
      <c r="J12" s="120">
        <v>6403</v>
      </c>
      <c r="K12" s="120">
        <v>7643</v>
      </c>
    </row>
    <row r="13" spans="1:11" ht="15" x14ac:dyDescent="0.25">
      <c r="A13" s="2" t="s">
        <v>47</v>
      </c>
      <c r="G13" s="181"/>
      <c r="H13" s="120"/>
      <c r="I13" s="120"/>
      <c r="J13" s="120"/>
      <c r="K13" s="120"/>
    </row>
    <row r="14" spans="1:11" ht="15" x14ac:dyDescent="0.25">
      <c r="A14" s="2" t="s">
        <v>48</v>
      </c>
      <c r="G14" s="181">
        <v>2876</v>
      </c>
      <c r="H14" s="120">
        <v>4388</v>
      </c>
      <c r="I14" s="120">
        <v>5643</v>
      </c>
      <c r="J14" s="120">
        <v>5572</v>
      </c>
      <c r="K14" s="120">
        <v>6717</v>
      </c>
    </row>
    <row r="15" spans="1:11" ht="15" x14ac:dyDescent="0.25">
      <c r="A15" s="2" t="s">
        <v>49</v>
      </c>
      <c r="G15" s="170">
        <v>0</v>
      </c>
      <c r="H15" s="83">
        <v>0</v>
      </c>
      <c r="I15" s="83">
        <v>0</v>
      </c>
      <c r="J15" s="83">
        <v>0</v>
      </c>
      <c r="K15" s="83">
        <v>0</v>
      </c>
    </row>
    <row r="16" spans="1:11" ht="15" x14ac:dyDescent="0.25">
      <c r="A16" s="2" t="s">
        <v>51</v>
      </c>
      <c r="G16" s="181">
        <v>514</v>
      </c>
      <c r="H16" s="120">
        <v>788</v>
      </c>
      <c r="I16" s="120">
        <v>874</v>
      </c>
      <c r="J16" s="120">
        <v>831</v>
      </c>
      <c r="K16" s="120">
        <v>926</v>
      </c>
    </row>
    <row r="17" spans="1:11" ht="15" x14ac:dyDescent="0.25">
      <c r="A17" s="2" t="s">
        <v>50</v>
      </c>
      <c r="G17" s="170">
        <v>0</v>
      </c>
      <c r="H17" s="83">
        <v>0</v>
      </c>
      <c r="I17" s="83">
        <v>0</v>
      </c>
      <c r="J17" s="83">
        <v>0</v>
      </c>
      <c r="K17" s="83">
        <v>0</v>
      </c>
    </row>
    <row r="18" spans="1:11" ht="15" x14ac:dyDescent="0.25">
      <c r="G18" s="181"/>
      <c r="H18" s="44"/>
      <c r="I18" s="44"/>
      <c r="J18" s="44"/>
      <c r="K18" s="44"/>
    </row>
    <row r="19" spans="1:11" ht="15" x14ac:dyDescent="0.25">
      <c r="A19" s="57" t="s">
        <v>9</v>
      </c>
      <c r="G19" s="181">
        <v>1026</v>
      </c>
      <c r="H19" s="120">
        <v>2286</v>
      </c>
      <c r="I19" s="120">
        <v>3390</v>
      </c>
      <c r="J19" s="120">
        <v>3262</v>
      </c>
      <c r="K19" s="120">
        <v>4586</v>
      </c>
    </row>
    <row r="20" spans="1:11" ht="15" x14ac:dyDescent="0.25">
      <c r="A20" s="2" t="s">
        <v>47</v>
      </c>
      <c r="G20" s="181"/>
      <c r="H20" s="44"/>
      <c r="I20" s="44"/>
      <c r="J20" s="44"/>
      <c r="K20" s="44"/>
    </row>
    <row r="21" spans="1:11" ht="15" x14ac:dyDescent="0.25">
      <c r="A21" s="2" t="s">
        <v>48</v>
      </c>
      <c r="G21" s="181">
        <v>1011</v>
      </c>
      <c r="H21" s="44">
        <v>2162</v>
      </c>
      <c r="I21" s="44">
        <v>3266</v>
      </c>
      <c r="J21" s="44">
        <v>3239</v>
      </c>
      <c r="K21" s="44">
        <v>4640</v>
      </c>
    </row>
    <row r="22" spans="1:11" ht="15" x14ac:dyDescent="0.25">
      <c r="A22" s="2" t="s">
        <v>49</v>
      </c>
      <c r="G22" s="181">
        <v>-20</v>
      </c>
      <c r="H22" s="44">
        <v>-29</v>
      </c>
      <c r="I22" s="44">
        <v>-27</v>
      </c>
      <c r="J22" s="44">
        <v>-1</v>
      </c>
      <c r="K22" s="44">
        <v>-137</v>
      </c>
    </row>
    <row r="23" spans="1:11" ht="15" x14ac:dyDescent="0.25">
      <c r="A23" s="2" t="s">
        <v>51</v>
      </c>
      <c r="G23" s="181">
        <v>104</v>
      </c>
      <c r="H23" s="44">
        <v>251</v>
      </c>
      <c r="I23" s="44">
        <v>258</v>
      </c>
      <c r="J23" s="44">
        <v>153</v>
      </c>
      <c r="K23" s="44">
        <v>198</v>
      </c>
    </row>
    <row r="24" spans="1:11" ht="15" x14ac:dyDescent="0.25">
      <c r="A24" s="2" t="s">
        <v>50</v>
      </c>
      <c r="G24" s="181">
        <v>-69</v>
      </c>
      <c r="H24" s="44">
        <v>-98</v>
      </c>
      <c r="I24" s="44">
        <v>-107</v>
      </c>
      <c r="J24" s="44">
        <v>-129</v>
      </c>
      <c r="K24" s="44">
        <v>-115</v>
      </c>
    </row>
    <row r="25" spans="1:11" ht="15" x14ac:dyDescent="0.25">
      <c r="G25" s="181"/>
      <c r="H25" s="44"/>
      <c r="I25" s="44"/>
      <c r="J25" s="44"/>
      <c r="K25" s="44"/>
    </row>
    <row r="26" spans="1:11" ht="15" x14ac:dyDescent="0.25">
      <c r="A26" s="57" t="s">
        <v>52</v>
      </c>
      <c r="G26" s="181">
        <v>355</v>
      </c>
      <c r="H26" s="44">
        <v>329</v>
      </c>
      <c r="I26" s="44">
        <v>271</v>
      </c>
      <c r="J26" s="44">
        <v>251</v>
      </c>
      <c r="K26" s="44">
        <v>186</v>
      </c>
    </row>
    <row r="27" spans="1:11" ht="15" x14ac:dyDescent="0.25">
      <c r="A27" s="57"/>
      <c r="G27" s="181"/>
      <c r="H27" s="44"/>
      <c r="I27" s="44"/>
      <c r="J27" s="44"/>
      <c r="K27" s="44"/>
    </row>
    <row r="28" spans="1:11" ht="15" x14ac:dyDescent="0.25">
      <c r="A28" s="57" t="s">
        <v>0</v>
      </c>
      <c r="G28" s="181">
        <v>671</v>
      </c>
      <c r="H28" s="44">
        <v>1957</v>
      </c>
      <c r="I28" s="44">
        <v>3119</v>
      </c>
      <c r="J28" s="44">
        <v>3011</v>
      </c>
      <c r="K28" s="44">
        <v>4400</v>
      </c>
    </row>
    <row r="29" spans="1:11" ht="15" x14ac:dyDescent="0.25">
      <c r="A29" s="2" t="s">
        <v>47</v>
      </c>
      <c r="G29" s="181"/>
      <c r="H29" s="44"/>
      <c r="I29" s="44"/>
      <c r="J29" s="44"/>
      <c r="K29" s="44"/>
    </row>
    <row r="30" spans="1:11" ht="15" x14ac:dyDescent="0.25">
      <c r="A30" s="2" t="s">
        <v>48</v>
      </c>
      <c r="G30" s="181">
        <v>739</v>
      </c>
      <c r="H30" s="44">
        <v>1911</v>
      </c>
      <c r="I30" s="44">
        <v>3047</v>
      </c>
      <c r="J30" s="44">
        <v>3042</v>
      </c>
      <c r="K30" s="44">
        <v>4491</v>
      </c>
    </row>
    <row r="31" spans="1:11" ht="15" x14ac:dyDescent="0.25">
      <c r="A31" s="2" t="s">
        <v>49</v>
      </c>
      <c r="G31" s="181">
        <v>-21</v>
      </c>
      <c r="H31" s="44">
        <v>-34</v>
      </c>
      <c r="I31" s="44">
        <v>-31</v>
      </c>
      <c r="J31" s="44">
        <v>-5</v>
      </c>
      <c r="K31" s="44">
        <v>-141</v>
      </c>
    </row>
    <row r="32" spans="1:11" ht="15" x14ac:dyDescent="0.25">
      <c r="A32" s="2" t="s">
        <v>51</v>
      </c>
      <c r="G32" s="181">
        <v>22</v>
      </c>
      <c r="H32" s="44">
        <v>178</v>
      </c>
      <c r="I32" s="44">
        <v>210</v>
      </c>
      <c r="J32" s="44">
        <v>103</v>
      </c>
      <c r="K32" s="44">
        <v>165</v>
      </c>
    </row>
    <row r="33" spans="1:11" ht="15" x14ac:dyDescent="0.25">
      <c r="A33" s="2" t="s">
        <v>50</v>
      </c>
      <c r="G33" s="181">
        <v>-69</v>
      </c>
      <c r="H33" s="44">
        <v>-98</v>
      </c>
      <c r="I33" s="44">
        <v>-107</v>
      </c>
      <c r="J33" s="44">
        <v>-129</v>
      </c>
      <c r="K33" s="44">
        <v>-115</v>
      </c>
    </row>
    <row r="34" spans="1:11" ht="15" x14ac:dyDescent="0.25">
      <c r="G34" s="181"/>
      <c r="H34" s="44"/>
      <c r="I34" s="44"/>
      <c r="J34" s="44"/>
      <c r="K34" s="44"/>
    </row>
    <row r="35" spans="1:11" ht="15" x14ac:dyDescent="0.25">
      <c r="A35" s="2" t="s">
        <v>53</v>
      </c>
      <c r="G35" s="181">
        <v>-3314</v>
      </c>
      <c r="H35" s="44">
        <v>3670</v>
      </c>
      <c r="I35" s="44">
        <v>-435</v>
      </c>
      <c r="J35" s="44">
        <v>-5139</v>
      </c>
      <c r="K35" s="44">
        <v>-79</v>
      </c>
    </row>
    <row r="36" spans="1:11" ht="15" x14ac:dyDescent="0.25">
      <c r="A36" s="57" t="s">
        <v>54</v>
      </c>
      <c r="G36" s="181">
        <f>G28+G35</f>
        <v>-2643</v>
      </c>
      <c r="H36" s="44">
        <v>-1713</v>
      </c>
      <c r="I36" s="44">
        <v>2684</v>
      </c>
      <c r="J36" s="44">
        <v>-2128</v>
      </c>
      <c r="K36" s="44">
        <v>4321</v>
      </c>
    </row>
    <row r="37" spans="1:11" ht="15" x14ac:dyDescent="0.25">
      <c r="G37" s="181"/>
      <c r="H37" s="44"/>
      <c r="I37" s="44"/>
      <c r="J37" s="44"/>
      <c r="K37" s="44"/>
    </row>
    <row r="38" spans="1:11" ht="15" x14ac:dyDescent="0.25">
      <c r="A38" s="57" t="s">
        <v>55</v>
      </c>
      <c r="G38" s="181">
        <v>-573</v>
      </c>
      <c r="H38" s="44">
        <v>-1240</v>
      </c>
      <c r="I38" s="44">
        <v>-1994</v>
      </c>
      <c r="J38" s="44">
        <v>-1965</v>
      </c>
      <c r="K38" s="44">
        <v>-2943</v>
      </c>
    </row>
    <row r="39" spans="1:11" ht="15" x14ac:dyDescent="0.25">
      <c r="G39" s="181"/>
      <c r="H39" s="44"/>
      <c r="I39" s="44"/>
      <c r="J39" s="44"/>
      <c r="K39" s="44"/>
    </row>
    <row r="40" spans="1:11" ht="15" x14ac:dyDescent="0.25">
      <c r="A40" s="57" t="s">
        <v>1</v>
      </c>
      <c r="G40" s="181">
        <v>98</v>
      </c>
      <c r="H40" s="44">
        <v>717</v>
      </c>
      <c r="I40" s="44">
        <v>1125</v>
      </c>
      <c r="J40" s="44">
        <v>1046</v>
      </c>
      <c r="K40" s="44">
        <v>1457</v>
      </c>
    </row>
    <row r="41" spans="1:11" ht="15" x14ac:dyDescent="0.25">
      <c r="A41" s="2" t="s">
        <v>47</v>
      </c>
      <c r="G41" s="181"/>
      <c r="H41" s="44"/>
      <c r="I41" s="44"/>
      <c r="J41" s="44"/>
      <c r="K41" s="44"/>
    </row>
    <row r="42" spans="1:11" ht="15" x14ac:dyDescent="0.25">
      <c r="A42" s="2" t="s">
        <v>48</v>
      </c>
      <c r="G42" s="181">
        <v>280</v>
      </c>
      <c r="H42" s="44">
        <v>747</v>
      </c>
      <c r="I42" s="44">
        <v>1171</v>
      </c>
      <c r="J42" s="44">
        <v>1107</v>
      </c>
      <c r="K42" s="44">
        <v>1534</v>
      </c>
    </row>
    <row r="43" spans="1:11" ht="15" x14ac:dyDescent="0.25">
      <c r="A43" s="2" t="s">
        <v>49</v>
      </c>
      <c r="G43" s="181">
        <v>-61</v>
      </c>
      <c r="H43" s="44">
        <v>-32</v>
      </c>
      <c r="I43" s="44">
        <v>-51</v>
      </c>
      <c r="J43" s="44">
        <v>-43</v>
      </c>
      <c r="K43" s="44">
        <v>-130</v>
      </c>
    </row>
    <row r="44" spans="1:11" ht="15" x14ac:dyDescent="0.25">
      <c r="A44" s="2" t="s">
        <v>51</v>
      </c>
      <c r="G44" s="181">
        <v>-54</v>
      </c>
      <c r="H44" s="44">
        <v>78</v>
      </c>
      <c r="I44" s="44">
        <v>92</v>
      </c>
      <c r="J44" s="44">
        <v>83</v>
      </c>
      <c r="K44" s="44">
        <v>144</v>
      </c>
    </row>
    <row r="45" spans="1:11" ht="15" x14ac:dyDescent="0.25">
      <c r="A45" s="2" t="s">
        <v>50</v>
      </c>
      <c r="G45" s="181">
        <v>-67</v>
      </c>
      <c r="H45" s="44">
        <v>-76</v>
      </c>
      <c r="I45" s="44">
        <v>-87</v>
      </c>
      <c r="J45" s="44">
        <v>-101</v>
      </c>
      <c r="K45" s="44">
        <v>-91</v>
      </c>
    </row>
    <row r="46" spans="1:11" ht="15" x14ac:dyDescent="0.25">
      <c r="G46" s="181"/>
      <c r="H46" s="44"/>
      <c r="I46" s="44"/>
      <c r="J46" s="44"/>
      <c r="K46" s="44"/>
    </row>
    <row r="47" spans="1:11" ht="15" x14ac:dyDescent="0.25">
      <c r="A47" s="57" t="s">
        <v>13</v>
      </c>
      <c r="G47" s="181">
        <v>1422</v>
      </c>
      <c r="H47" s="44">
        <v>2685</v>
      </c>
      <c r="I47" s="44">
        <v>2518</v>
      </c>
      <c r="J47" s="44">
        <v>2139</v>
      </c>
      <c r="K47" s="44">
        <v>1732</v>
      </c>
    </row>
    <row r="48" spans="1:11" ht="15" x14ac:dyDescent="0.25">
      <c r="A48" s="2" t="s">
        <v>47</v>
      </c>
      <c r="G48" s="181"/>
      <c r="H48" s="44"/>
      <c r="I48" s="44"/>
      <c r="J48" s="44"/>
      <c r="K48" s="44"/>
    </row>
    <row r="49" spans="1:11" ht="15" x14ac:dyDescent="0.25">
      <c r="A49" s="2" t="s">
        <v>48</v>
      </c>
      <c r="G49" s="181">
        <v>523</v>
      </c>
      <c r="H49" s="44">
        <v>763</v>
      </c>
      <c r="I49" s="44">
        <v>655</v>
      </c>
      <c r="J49" s="44">
        <v>718</v>
      </c>
      <c r="K49" s="44">
        <v>784</v>
      </c>
    </row>
    <row r="50" spans="1:11" ht="15" x14ac:dyDescent="0.25">
      <c r="A50" s="2" t="s">
        <v>49</v>
      </c>
      <c r="G50" s="181">
        <v>899</v>
      </c>
      <c r="H50" s="44">
        <v>1922</v>
      </c>
      <c r="I50" s="44">
        <v>1863</v>
      </c>
      <c r="J50" s="44">
        <v>1421</v>
      </c>
      <c r="K50" s="44">
        <v>948</v>
      </c>
    </row>
    <row r="51" spans="1:11" ht="15" x14ac:dyDescent="0.25">
      <c r="A51" s="2" t="s">
        <v>51</v>
      </c>
      <c r="G51" s="170">
        <v>0</v>
      </c>
      <c r="H51" s="83">
        <v>0</v>
      </c>
      <c r="I51" s="83">
        <v>0</v>
      </c>
      <c r="J51" s="83">
        <v>0</v>
      </c>
      <c r="K51" s="83">
        <v>0</v>
      </c>
    </row>
    <row r="52" spans="1:11" ht="15" x14ac:dyDescent="0.25">
      <c r="A52" s="2" t="s">
        <v>50</v>
      </c>
      <c r="G52" s="170">
        <v>0</v>
      </c>
      <c r="H52" s="83">
        <v>0</v>
      </c>
      <c r="I52" s="83">
        <v>0</v>
      </c>
      <c r="J52" s="83">
        <v>0</v>
      </c>
      <c r="K52" s="83">
        <v>0</v>
      </c>
    </row>
    <row r="53" spans="1:11" ht="15" x14ac:dyDescent="0.25">
      <c r="G53" s="181"/>
      <c r="H53" s="44"/>
      <c r="I53" s="44"/>
      <c r="J53" s="44"/>
      <c r="K53" s="44"/>
    </row>
    <row r="54" spans="1:11" ht="15.75" thickBot="1" x14ac:dyDescent="0.3">
      <c r="A54" s="60" t="s">
        <v>313</v>
      </c>
      <c r="B54" s="215"/>
      <c r="C54" s="215"/>
      <c r="D54" s="215"/>
      <c r="E54" s="215"/>
      <c r="F54" s="215"/>
      <c r="G54" s="245">
        <v>6666</v>
      </c>
      <c r="H54" s="246">
        <v>9837</v>
      </c>
      <c r="I54" s="247">
        <v>11213</v>
      </c>
      <c r="J54" s="247">
        <v>9476</v>
      </c>
      <c r="K54" s="247">
        <v>12582</v>
      </c>
    </row>
    <row r="55" spans="1:11" ht="15" x14ac:dyDescent="0.25">
      <c r="G55" s="124"/>
    </row>
    <row r="56" spans="1:11" ht="15" x14ac:dyDescent="0.25">
      <c r="G56" s="124"/>
    </row>
    <row r="57" spans="1:11" ht="20.25" x14ac:dyDescent="0.3">
      <c r="A57" s="117" t="s">
        <v>56</v>
      </c>
      <c r="G57" s="124"/>
    </row>
    <row r="58" spans="1:11" ht="15" x14ac:dyDescent="0.25">
      <c r="A58" s="40" t="s">
        <v>87</v>
      </c>
      <c r="B58" s="41"/>
      <c r="C58" s="41"/>
      <c r="D58" s="41"/>
      <c r="E58" s="41"/>
      <c r="F58" s="41"/>
      <c r="G58" s="158">
        <v>2015</v>
      </c>
      <c r="H58" s="42">
        <v>2014</v>
      </c>
      <c r="I58" s="42">
        <v>2013</v>
      </c>
      <c r="J58" s="42">
        <v>2012</v>
      </c>
      <c r="K58" s="42">
        <v>2011</v>
      </c>
    </row>
    <row r="59" spans="1:11" ht="15" x14ac:dyDescent="0.25">
      <c r="A59" s="57" t="s">
        <v>48</v>
      </c>
      <c r="G59" s="209"/>
    </row>
    <row r="60" spans="1:11" ht="15" x14ac:dyDescent="0.25">
      <c r="A60" s="2" t="s">
        <v>57</v>
      </c>
      <c r="G60" s="199">
        <v>29003100</v>
      </c>
      <c r="H60" s="122">
        <v>31268800</v>
      </c>
      <c r="I60" s="122">
        <v>27086600</v>
      </c>
      <c r="J60" s="122">
        <v>26580500</v>
      </c>
      <c r="K60" s="122">
        <v>25445100</v>
      </c>
    </row>
    <row r="61" spans="1:11" ht="15" x14ac:dyDescent="0.25">
      <c r="A61" s="2" t="s">
        <v>58</v>
      </c>
      <c r="G61" s="199">
        <v>15875100</v>
      </c>
      <c r="H61" s="122">
        <v>16927700</v>
      </c>
      <c r="I61" s="122">
        <v>15286500</v>
      </c>
      <c r="J61" s="122">
        <v>16484600</v>
      </c>
      <c r="K61" s="122">
        <v>15822500</v>
      </c>
    </row>
    <row r="62" spans="1:11" ht="15" x14ac:dyDescent="0.25">
      <c r="A62" s="58" t="s">
        <v>59</v>
      </c>
      <c r="B62" s="41"/>
      <c r="C62" s="41"/>
      <c r="D62" s="41"/>
      <c r="E62" s="41"/>
      <c r="F62" s="41"/>
      <c r="G62" s="201">
        <f>SUM(G60:G61)</f>
        <v>44878200</v>
      </c>
      <c r="H62" s="139">
        <f>SUM(H60:H61)</f>
        <v>48196500</v>
      </c>
      <c r="I62" s="139">
        <f t="shared" ref="I62:K62" si="0">SUM(I60:I61)</f>
        <v>42373100</v>
      </c>
      <c r="J62" s="139">
        <f t="shared" si="0"/>
        <v>43065100</v>
      </c>
      <c r="K62" s="139">
        <f t="shared" si="0"/>
        <v>41267600</v>
      </c>
    </row>
    <row r="63" spans="1:11" ht="15" x14ac:dyDescent="0.25">
      <c r="A63" s="57" t="s">
        <v>88</v>
      </c>
      <c r="G63" s="186"/>
    </row>
    <row r="64" spans="1:11" ht="15" x14ac:dyDescent="0.25">
      <c r="A64" s="41" t="s">
        <v>60</v>
      </c>
      <c r="B64" s="41"/>
      <c r="C64" s="41"/>
      <c r="D64" s="41"/>
      <c r="E64" s="41"/>
      <c r="F64" s="41"/>
      <c r="G64" s="201">
        <v>9174200</v>
      </c>
      <c r="H64" s="139">
        <v>687700</v>
      </c>
      <c r="I64" s="88">
        <v>0</v>
      </c>
      <c r="J64" s="88">
        <v>0</v>
      </c>
      <c r="K64" s="88">
        <v>0</v>
      </c>
    </row>
    <row r="65" spans="1:11" ht="17.25" x14ac:dyDescent="0.25">
      <c r="A65" s="57" t="s">
        <v>349</v>
      </c>
      <c r="G65" s="186"/>
    </row>
    <row r="66" spans="1:11" ht="15" x14ac:dyDescent="0.25">
      <c r="A66" s="2" t="s">
        <v>61</v>
      </c>
      <c r="G66" s="199">
        <v>3111600</v>
      </c>
      <c r="H66" s="145">
        <v>3308600</v>
      </c>
      <c r="I66" s="145">
        <v>3301700</v>
      </c>
      <c r="J66" s="145">
        <v>3347800</v>
      </c>
      <c r="K66" s="145">
        <v>2786600</v>
      </c>
    </row>
    <row r="67" spans="1:11" ht="17.25" x14ac:dyDescent="0.25">
      <c r="A67" s="41" t="s">
        <v>350</v>
      </c>
      <c r="B67" s="41"/>
      <c r="C67" s="41"/>
      <c r="D67" s="41"/>
      <c r="E67" s="41"/>
      <c r="F67" s="41"/>
      <c r="G67" s="201">
        <v>213600</v>
      </c>
      <c r="H67" s="146">
        <v>286100</v>
      </c>
      <c r="I67" s="146">
        <v>251100</v>
      </c>
      <c r="J67" s="146">
        <v>198400</v>
      </c>
      <c r="K67" s="146">
        <v>300500</v>
      </c>
    </row>
    <row r="68" spans="1:11" x14ac:dyDescent="0.2">
      <c r="A68" s="79" t="s">
        <v>462</v>
      </c>
    </row>
    <row r="69" spans="1:11" x14ac:dyDescent="0.2">
      <c r="A69" s="79" t="s">
        <v>463</v>
      </c>
    </row>
  </sheetData>
  <pageMargins left="0.70866141732283472" right="0.70866141732283472" top="0.74803149606299213" bottom="0.74803149606299213" header="0.31496062992125984" footer="0.31496062992125984"/>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showGridLines="0" view="pageBreakPreview" zoomScaleNormal="100" zoomScaleSheetLayoutView="100" workbookViewId="0">
      <selection activeCell="C91" sqref="C91"/>
    </sheetView>
  </sheetViews>
  <sheetFormatPr defaultRowHeight="14.25" x14ac:dyDescent="0.2"/>
  <cols>
    <col min="1" max="5" width="9.140625" style="2"/>
    <col min="6" max="6" width="11.42578125" style="2" customWidth="1"/>
    <col min="7" max="7" width="13" style="2" customWidth="1"/>
    <col min="8" max="9" width="14.28515625" style="2" bestFit="1" customWidth="1"/>
    <col min="10" max="11" width="12.7109375" style="2" bestFit="1" customWidth="1"/>
    <col min="12" max="16384" width="9.140625" style="2"/>
  </cols>
  <sheetData>
    <row r="1" spans="1:11" ht="15" x14ac:dyDescent="0.25">
      <c r="A1" s="155" t="s">
        <v>335</v>
      </c>
    </row>
    <row r="2" spans="1:11" ht="30" x14ac:dyDescent="0.4">
      <c r="A2" s="216" t="s">
        <v>89</v>
      </c>
    </row>
    <row r="3" spans="1:11" x14ac:dyDescent="0.2">
      <c r="A3" s="155"/>
    </row>
    <row r="4" spans="1:11" ht="20.25" x14ac:dyDescent="0.3">
      <c r="A4" s="162" t="s">
        <v>39</v>
      </c>
    </row>
    <row r="5" spans="1:11" ht="15" x14ac:dyDescent="0.25">
      <c r="A5" s="40" t="s">
        <v>145</v>
      </c>
      <c r="B5" s="41"/>
      <c r="C5" s="41"/>
      <c r="D5" s="41"/>
      <c r="E5" s="41"/>
      <c r="F5" s="41"/>
      <c r="G5" s="158">
        <v>2015</v>
      </c>
      <c r="H5" s="42">
        <v>2014</v>
      </c>
      <c r="I5" s="42">
        <v>2013</v>
      </c>
      <c r="J5" s="42">
        <v>2012</v>
      </c>
      <c r="K5" s="42">
        <v>2011</v>
      </c>
    </row>
    <row r="6" spans="1:11" ht="15" x14ac:dyDescent="0.25">
      <c r="A6" s="43" t="s">
        <v>314</v>
      </c>
      <c r="B6" s="43"/>
      <c r="G6" s="197">
        <v>0.12</v>
      </c>
      <c r="H6" s="118">
        <v>0.13</v>
      </c>
      <c r="I6" s="118">
        <v>0.14000000000000001</v>
      </c>
      <c r="J6" s="118">
        <v>0.15</v>
      </c>
      <c r="K6" s="118">
        <v>0.16</v>
      </c>
    </row>
    <row r="7" spans="1:11" ht="15" x14ac:dyDescent="0.25">
      <c r="A7" s="43" t="s">
        <v>40</v>
      </c>
      <c r="B7" s="43"/>
      <c r="G7" s="198">
        <v>9.2999999999999999E-2</v>
      </c>
      <c r="H7" s="119">
        <v>7.9000000000000001E-2</v>
      </c>
      <c r="I7" s="119">
        <v>9.1999999999999998E-2</v>
      </c>
      <c r="J7" s="119">
        <v>0.16300000000000001</v>
      </c>
      <c r="K7" s="119">
        <v>0.3</v>
      </c>
    </row>
    <row r="8" spans="1:11" ht="15" x14ac:dyDescent="0.25">
      <c r="A8" s="43" t="s">
        <v>41</v>
      </c>
      <c r="B8" s="43"/>
      <c r="G8" s="197">
        <v>0.21</v>
      </c>
      <c r="H8" s="118">
        <v>9.2999999999999999E-2</v>
      </c>
      <c r="I8" s="118">
        <v>8.8999999999999996E-2</v>
      </c>
      <c r="J8" s="118">
        <v>0.19400000000000001</v>
      </c>
      <c r="K8" s="118">
        <v>0.218</v>
      </c>
    </row>
    <row r="9" spans="1:11" x14ac:dyDescent="0.2">
      <c r="G9" s="90"/>
    </row>
    <row r="10" spans="1:11" ht="20.25" x14ac:dyDescent="0.3">
      <c r="A10" s="162" t="s">
        <v>42</v>
      </c>
      <c r="G10" s="90"/>
    </row>
    <row r="11" spans="1:11" ht="15" x14ac:dyDescent="0.25">
      <c r="A11" s="40" t="s">
        <v>2</v>
      </c>
      <c r="B11" s="41"/>
      <c r="C11" s="41"/>
      <c r="D11" s="41"/>
      <c r="E11" s="41"/>
      <c r="F11" s="41"/>
      <c r="G11" s="158">
        <v>2015</v>
      </c>
      <c r="H11" s="42">
        <v>2014</v>
      </c>
      <c r="I11" s="42">
        <v>2013</v>
      </c>
      <c r="J11" s="42">
        <v>2012</v>
      </c>
      <c r="K11" s="42">
        <v>2011</v>
      </c>
    </row>
    <row r="12" spans="1:11" ht="15" x14ac:dyDescent="0.25">
      <c r="A12" s="57" t="s">
        <v>46</v>
      </c>
      <c r="G12" s="181"/>
      <c r="H12" s="120"/>
      <c r="I12" s="120"/>
      <c r="J12" s="120"/>
      <c r="K12" s="120"/>
    </row>
    <row r="13" spans="1:11" ht="15" x14ac:dyDescent="0.25">
      <c r="A13" s="2" t="s">
        <v>299</v>
      </c>
      <c r="G13" s="181">
        <v>4011</v>
      </c>
      <c r="H13" s="120">
        <v>4758</v>
      </c>
      <c r="I13" s="120">
        <v>5264</v>
      </c>
      <c r="J13" s="120">
        <v>6051</v>
      </c>
      <c r="K13" s="120">
        <v>6617</v>
      </c>
    </row>
    <row r="14" spans="1:11" ht="15" x14ac:dyDescent="0.25">
      <c r="A14" s="2" t="s">
        <v>90</v>
      </c>
      <c r="G14" s="181">
        <v>877</v>
      </c>
      <c r="H14" s="120">
        <v>1050</v>
      </c>
      <c r="I14" s="120">
        <v>1136</v>
      </c>
      <c r="J14" s="120">
        <v>1285</v>
      </c>
      <c r="K14" s="120">
        <v>1452</v>
      </c>
    </row>
    <row r="15" spans="1:11" ht="15" x14ac:dyDescent="0.25">
      <c r="A15" s="58" t="s">
        <v>94</v>
      </c>
      <c r="B15" s="41"/>
      <c r="C15" s="41"/>
      <c r="D15" s="41"/>
      <c r="E15" s="41"/>
      <c r="F15" s="41"/>
      <c r="G15" s="183">
        <v>4888</v>
      </c>
      <c r="H15" s="147">
        <v>5808</v>
      </c>
      <c r="I15" s="147">
        <v>6400</v>
      </c>
      <c r="J15" s="147">
        <v>7336</v>
      </c>
      <c r="K15" s="147">
        <v>8069</v>
      </c>
    </row>
    <row r="16" spans="1:11" ht="15" x14ac:dyDescent="0.25">
      <c r="A16" s="2" t="s">
        <v>47</v>
      </c>
      <c r="G16" s="181"/>
      <c r="H16" s="120"/>
      <c r="I16" s="120"/>
      <c r="J16" s="120"/>
      <c r="K16" s="120"/>
    </row>
    <row r="17" spans="1:11" ht="15" x14ac:dyDescent="0.25">
      <c r="A17" s="2" t="s">
        <v>91</v>
      </c>
      <c r="G17" s="181">
        <v>2374</v>
      </c>
      <c r="H17" s="120">
        <v>2970</v>
      </c>
      <c r="I17" s="44">
        <v>3396</v>
      </c>
      <c r="J17" s="44">
        <f>3657+232</f>
        <v>3889</v>
      </c>
      <c r="K17" s="44">
        <f>4068+279</f>
        <v>4347</v>
      </c>
    </row>
    <row r="18" spans="1:11" ht="15" x14ac:dyDescent="0.25">
      <c r="A18" s="2" t="s">
        <v>92</v>
      </c>
      <c r="G18" s="181">
        <v>1893</v>
      </c>
      <c r="H18" s="120">
        <v>2083</v>
      </c>
      <c r="I18" s="44">
        <v>2187</v>
      </c>
      <c r="J18" s="44">
        <v>2477</v>
      </c>
      <c r="K18" s="44">
        <v>2642</v>
      </c>
    </row>
    <row r="19" spans="1:11" ht="15" x14ac:dyDescent="0.25">
      <c r="A19" s="2" t="s">
        <v>93</v>
      </c>
      <c r="G19" s="181">
        <v>621</v>
      </c>
      <c r="H19" s="120">
        <v>755</v>
      </c>
      <c r="I19" s="44">
        <v>817</v>
      </c>
      <c r="J19" s="44">
        <v>970</v>
      </c>
      <c r="K19" s="44">
        <v>1080</v>
      </c>
    </row>
    <row r="20" spans="1:11" ht="15" x14ac:dyDescent="0.25">
      <c r="A20" s="2" t="s">
        <v>50</v>
      </c>
      <c r="G20" s="170">
        <v>0</v>
      </c>
      <c r="H20" s="83">
        <v>0</v>
      </c>
      <c r="I20" s="138" t="s">
        <v>120</v>
      </c>
      <c r="J20" s="138" t="s">
        <v>120</v>
      </c>
      <c r="K20" s="138" t="s">
        <v>120</v>
      </c>
    </row>
    <row r="21" spans="1:11" ht="15" x14ac:dyDescent="0.25">
      <c r="G21" s="181"/>
      <c r="H21" s="44"/>
      <c r="I21" s="44"/>
      <c r="J21" s="44"/>
      <c r="K21" s="44"/>
    </row>
    <row r="22" spans="1:11" ht="15" x14ac:dyDescent="0.25">
      <c r="A22" s="57" t="s">
        <v>9</v>
      </c>
      <c r="G22" s="181">
        <v>1046</v>
      </c>
      <c r="H22" s="120">
        <v>1207</v>
      </c>
      <c r="I22" s="120">
        <v>1347</v>
      </c>
      <c r="J22" s="120">
        <v>1849</v>
      </c>
      <c r="K22" s="120">
        <v>2987</v>
      </c>
    </row>
    <row r="23" spans="1:11" ht="15" x14ac:dyDescent="0.25">
      <c r="A23" s="2" t="s">
        <v>47</v>
      </c>
      <c r="G23" s="181"/>
      <c r="H23" s="44"/>
      <c r="I23" s="44"/>
      <c r="J23" s="44"/>
      <c r="K23" s="44"/>
    </row>
    <row r="24" spans="1:11" ht="15" x14ac:dyDescent="0.25">
      <c r="A24" s="2" t="s">
        <v>91</v>
      </c>
      <c r="G24" s="181">
        <v>586</v>
      </c>
      <c r="H24" s="44">
        <v>543</v>
      </c>
      <c r="I24" s="44">
        <v>672</v>
      </c>
      <c r="J24" s="44">
        <v>953</v>
      </c>
      <c r="K24" s="44">
        <v>1638</v>
      </c>
    </row>
    <row r="25" spans="1:11" ht="15" x14ac:dyDescent="0.25">
      <c r="A25" s="2" t="s">
        <v>92</v>
      </c>
      <c r="G25" s="181">
        <v>345</v>
      </c>
      <c r="H25" s="44">
        <v>463</v>
      </c>
      <c r="I25" s="44">
        <v>479</v>
      </c>
      <c r="J25" s="44">
        <v>607</v>
      </c>
      <c r="K25" s="44">
        <v>906</v>
      </c>
    </row>
    <row r="26" spans="1:11" ht="15" x14ac:dyDescent="0.25">
      <c r="A26" s="2" t="s">
        <v>93</v>
      </c>
      <c r="G26" s="181">
        <v>168</v>
      </c>
      <c r="H26" s="44">
        <v>255</v>
      </c>
      <c r="I26" s="44">
        <v>299</v>
      </c>
      <c r="J26" s="44">
        <v>412</v>
      </c>
      <c r="K26" s="44">
        <v>535</v>
      </c>
    </row>
    <row r="27" spans="1:11" ht="15" x14ac:dyDescent="0.25">
      <c r="A27" s="2" t="s">
        <v>50</v>
      </c>
      <c r="G27" s="181">
        <v>-53</v>
      </c>
      <c r="H27" s="44">
        <v>-54</v>
      </c>
      <c r="I27" s="44">
        <v>-103</v>
      </c>
      <c r="J27" s="44">
        <v>-123</v>
      </c>
      <c r="K27" s="44">
        <v>-92</v>
      </c>
    </row>
    <row r="28" spans="1:11" ht="15" x14ac:dyDescent="0.25">
      <c r="G28" s="181"/>
      <c r="H28" s="44"/>
      <c r="I28" s="44"/>
      <c r="J28" s="44"/>
      <c r="K28" s="44"/>
    </row>
    <row r="29" spans="1:11" ht="15" x14ac:dyDescent="0.25">
      <c r="A29" s="57" t="s">
        <v>52</v>
      </c>
      <c r="G29" s="181">
        <v>589</v>
      </c>
      <c r="H29" s="44">
        <v>749</v>
      </c>
      <c r="I29" s="44">
        <v>760</v>
      </c>
      <c r="J29" s="44">
        <v>651</v>
      </c>
      <c r="K29" s="44">
        <v>568</v>
      </c>
    </row>
    <row r="30" spans="1:11" ht="15" x14ac:dyDescent="0.25">
      <c r="A30" s="57"/>
      <c r="G30" s="181"/>
      <c r="H30" s="44"/>
      <c r="I30" s="44"/>
      <c r="J30" s="44"/>
      <c r="K30" s="44"/>
    </row>
    <row r="31" spans="1:11" ht="15" x14ac:dyDescent="0.25">
      <c r="A31" s="57" t="s">
        <v>0</v>
      </c>
      <c r="G31" s="181">
        <v>457</v>
      </c>
      <c r="H31" s="44">
        <v>458</v>
      </c>
      <c r="I31" s="44">
        <v>587</v>
      </c>
      <c r="J31" s="44">
        <v>1198</v>
      </c>
      <c r="K31" s="44">
        <v>2419</v>
      </c>
    </row>
    <row r="32" spans="1:11" ht="15" x14ac:dyDescent="0.25">
      <c r="A32" s="2" t="s">
        <v>47</v>
      </c>
      <c r="G32" s="181"/>
      <c r="H32" s="44"/>
      <c r="I32" s="44"/>
      <c r="J32" s="44"/>
      <c r="K32" s="44"/>
    </row>
    <row r="33" spans="1:11" ht="15" x14ac:dyDescent="0.25">
      <c r="A33" s="2" t="s">
        <v>91</v>
      </c>
      <c r="G33" s="181">
        <v>190</v>
      </c>
      <c r="H33" s="44">
        <v>-1</v>
      </c>
      <c r="I33" s="44">
        <v>106</v>
      </c>
      <c r="J33" s="44">
        <v>481</v>
      </c>
      <c r="K33" s="44">
        <v>1250</v>
      </c>
    </row>
    <row r="34" spans="1:11" ht="15" x14ac:dyDescent="0.25">
      <c r="A34" s="2" t="s">
        <v>92</v>
      </c>
      <c r="G34" s="181">
        <v>230</v>
      </c>
      <c r="H34" s="44">
        <v>350</v>
      </c>
      <c r="I34" s="44">
        <v>356</v>
      </c>
      <c r="J34" s="44">
        <v>482</v>
      </c>
      <c r="K34" s="44">
        <v>779</v>
      </c>
    </row>
    <row r="35" spans="1:11" ht="15" x14ac:dyDescent="0.25">
      <c r="A35" s="2" t="s">
        <v>93</v>
      </c>
      <c r="G35" s="181">
        <v>90</v>
      </c>
      <c r="H35" s="44">
        <v>163</v>
      </c>
      <c r="I35" s="44">
        <v>228</v>
      </c>
      <c r="J35" s="44">
        <v>358</v>
      </c>
      <c r="K35" s="44">
        <v>482</v>
      </c>
    </row>
    <row r="36" spans="1:11" ht="15" x14ac:dyDescent="0.25">
      <c r="A36" s="2" t="s">
        <v>50</v>
      </c>
      <c r="G36" s="181">
        <v>-53</v>
      </c>
      <c r="H36" s="44">
        <v>-54</v>
      </c>
      <c r="I36" s="44">
        <v>-103</v>
      </c>
      <c r="J36" s="44">
        <v>-123</v>
      </c>
      <c r="K36" s="44">
        <v>-92</v>
      </c>
    </row>
    <row r="37" spans="1:11" ht="15" x14ac:dyDescent="0.25">
      <c r="G37" s="181"/>
      <c r="H37" s="44"/>
      <c r="I37" s="44"/>
      <c r="J37" s="44"/>
      <c r="K37" s="44"/>
    </row>
    <row r="38" spans="1:11" ht="15" x14ac:dyDescent="0.25">
      <c r="A38" s="2" t="s">
        <v>53</v>
      </c>
      <c r="G38" s="181">
        <v>-1235</v>
      </c>
      <c r="H38" s="44">
        <v>-372</v>
      </c>
      <c r="I38" s="44">
        <v>-1015</v>
      </c>
      <c r="J38" s="44">
        <v>-364</v>
      </c>
      <c r="K38" s="44">
        <v>1</v>
      </c>
    </row>
    <row r="39" spans="1:11" ht="15" x14ac:dyDescent="0.25">
      <c r="A39" s="57" t="s">
        <v>54</v>
      </c>
      <c r="G39" s="181">
        <v>-778</v>
      </c>
      <c r="H39" s="44">
        <v>86</v>
      </c>
      <c r="I39" s="44">
        <v>-428</v>
      </c>
      <c r="J39" s="44">
        <v>834</v>
      </c>
      <c r="K39" s="44">
        <v>2420</v>
      </c>
    </row>
    <row r="40" spans="1:11" ht="15" x14ac:dyDescent="0.25">
      <c r="G40" s="181"/>
      <c r="H40" s="44"/>
      <c r="I40" s="44"/>
      <c r="J40" s="44"/>
      <c r="K40" s="44"/>
    </row>
    <row r="41" spans="1:11" ht="15" x14ac:dyDescent="0.25">
      <c r="A41" s="57" t="s">
        <v>55</v>
      </c>
      <c r="G41" s="181">
        <v>-165</v>
      </c>
      <c r="H41" s="44">
        <v>-162</v>
      </c>
      <c r="I41" s="44">
        <v>-130</v>
      </c>
      <c r="J41" s="44">
        <v>-400</v>
      </c>
      <c r="K41" s="44">
        <v>-673</v>
      </c>
    </row>
    <row r="42" spans="1:11" ht="15" x14ac:dyDescent="0.25">
      <c r="G42" s="181"/>
      <c r="H42" s="44"/>
      <c r="I42" s="44"/>
      <c r="J42" s="44"/>
      <c r="K42" s="44"/>
    </row>
    <row r="43" spans="1:11" ht="15" x14ac:dyDescent="0.25">
      <c r="A43" s="57" t="s">
        <v>1</v>
      </c>
      <c r="G43" s="181">
        <v>292</v>
      </c>
      <c r="H43" s="44">
        <v>296</v>
      </c>
      <c r="I43" s="44">
        <v>457</v>
      </c>
      <c r="J43" s="44">
        <v>798</v>
      </c>
      <c r="K43" s="44">
        <v>1746</v>
      </c>
    </row>
    <row r="44" spans="1:11" ht="15" x14ac:dyDescent="0.25">
      <c r="A44" s="2" t="s">
        <v>47</v>
      </c>
      <c r="G44" s="181"/>
      <c r="H44" s="44"/>
      <c r="I44" s="44"/>
      <c r="J44" s="44"/>
      <c r="K44" s="44"/>
    </row>
    <row r="45" spans="1:11" ht="15" x14ac:dyDescent="0.25">
      <c r="A45" s="2" t="s">
        <v>91</v>
      </c>
      <c r="G45" s="181">
        <v>123</v>
      </c>
      <c r="H45" s="44">
        <v>-30</v>
      </c>
      <c r="I45" s="44">
        <v>111</v>
      </c>
      <c r="J45" s="44">
        <v>338</v>
      </c>
      <c r="K45" s="44">
        <v>896</v>
      </c>
    </row>
    <row r="46" spans="1:11" ht="15" x14ac:dyDescent="0.25">
      <c r="A46" s="2" t="s">
        <v>92</v>
      </c>
      <c r="G46" s="181">
        <v>174</v>
      </c>
      <c r="H46" s="44">
        <v>271</v>
      </c>
      <c r="I46" s="44">
        <v>283</v>
      </c>
      <c r="J46" s="44">
        <v>312</v>
      </c>
      <c r="K46" s="44">
        <v>613</v>
      </c>
    </row>
    <row r="47" spans="1:11" ht="15" x14ac:dyDescent="0.25">
      <c r="A47" s="2" t="s">
        <v>93</v>
      </c>
      <c r="G47" s="181">
        <v>44</v>
      </c>
      <c r="H47" s="44">
        <v>105</v>
      </c>
      <c r="I47" s="44">
        <v>151</v>
      </c>
      <c r="J47" s="44">
        <v>251</v>
      </c>
      <c r="K47" s="44">
        <v>318</v>
      </c>
    </row>
    <row r="48" spans="1:11" ht="15" x14ac:dyDescent="0.25">
      <c r="A48" s="2" t="s">
        <v>50</v>
      </c>
      <c r="G48" s="181">
        <v>-49</v>
      </c>
      <c r="H48" s="44">
        <v>-50</v>
      </c>
      <c r="I48" s="44">
        <v>-88</v>
      </c>
      <c r="J48" s="44">
        <v>-103</v>
      </c>
      <c r="K48" s="44">
        <v>-81</v>
      </c>
    </row>
    <row r="49" spans="1:11" ht="15" x14ac:dyDescent="0.25">
      <c r="G49" s="181"/>
      <c r="H49" s="44"/>
      <c r="I49" s="44"/>
      <c r="J49" s="44"/>
      <c r="K49" s="44"/>
    </row>
    <row r="50" spans="1:11" ht="15" x14ac:dyDescent="0.25">
      <c r="A50" s="57" t="s">
        <v>13</v>
      </c>
      <c r="G50" s="181">
        <v>941</v>
      </c>
      <c r="H50" s="44">
        <v>1045</v>
      </c>
      <c r="I50" s="44">
        <v>1263</v>
      </c>
      <c r="J50" s="44">
        <v>1286</v>
      </c>
      <c r="K50" s="44">
        <v>872</v>
      </c>
    </row>
    <row r="51" spans="1:11" ht="15" x14ac:dyDescent="0.25">
      <c r="G51" s="181"/>
      <c r="H51" s="44"/>
      <c r="I51" s="44"/>
      <c r="J51" s="44"/>
      <c r="K51" s="44"/>
    </row>
    <row r="52" spans="1:11" ht="15.75" thickBot="1" x14ac:dyDescent="0.3">
      <c r="A52" s="60" t="s">
        <v>313</v>
      </c>
      <c r="B52" s="215"/>
      <c r="C52" s="215"/>
      <c r="D52" s="215"/>
      <c r="E52" s="215"/>
      <c r="F52" s="215"/>
      <c r="G52" s="245">
        <v>4079</v>
      </c>
      <c r="H52" s="246">
        <v>5575</v>
      </c>
      <c r="I52" s="247">
        <v>6412</v>
      </c>
      <c r="J52" s="247">
        <v>7508</v>
      </c>
      <c r="K52" s="247">
        <v>6797</v>
      </c>
    </row>
    <row r="53" spans="1:11" ht="15" x14ac:dyDescent="0.25">
      <c r="G53" s="124"/>
    </row>
    <row r="54" spans="1:11" ht="15" x14ac:dyDescent="0.25">
      <c r="G54" s="124"/>
    </row>
    <row r="55" spans="1:11" ht="20.25" x14ac:dyDescent="0.3">
      <c r="A55" s="162" t="s">
        <v>56</v>
      </c>
      <c r="G55" s="124"/>
    </row>
    <row r="56" spans="1:11" ht="30" customHeight="1" x14ac:dyDescent="0.2">
      <c r="A56" s="264" t="s">
        <v>316</v>
      </c>
      <c r="B56" s="264"/>
      <c r="C56" s="264"/>
      <c r="D56" s="264"/>
      <c r="E56" s="264"/>
      <c r="F56" s="264"/>
      <c r="G56" s="264"/>
      <c r="H56" s="264"/>
      <c r="I56" s="264"/>
      <c r="J56" s="264"/>
      <c r="K56" s="264"/>
    </row>
    <row r="57" spans="1:11" x14ac:dyDescent="0.2">
      <c r="A57" s="148"/>
      <c r="B57" s="148"/>
      <c r="C57" s="148"/>
      <c r="D57" s="148"/>
      <c r="E57" s="148"/>
      <c r="F57" s="148"/>
      <c r="G57" s="148"/>
      <c r="H57" s="148"/>
      <c r="I57" s="148"/>
      <c r="J57" s="148"/>
      <c r="K57" s="148"/>
    </row>
    <row r="58" spans="1:11" ht="15" x14ac:dyDescent="0.25">
      <c r="A58" s="40" t="s">
        <v>87</v>
      </c>
      <c r="B58" s="41"/>
      <c r="C58" s="41"/>
      <c r="D58" s="41"/>
      <c r="E58" s="41"/>
      <c r="F58" s="41"/>
      <c r="G58" s="158">
        <v>2015</v>
      </c>
      <c r="H58" s="42">
        <v>2014</v>
      </c>
      <c r="I58" s="42">
        <v>2013</v>
      </c>
      <c r="J58" s="42">
        <v>2012</v>
      </c>
      <c r="K58" s="42">
        <v>2011</v>
      </c>
    </row>
    <row r="59" spans="1:11" ht="15" x14ac:dyDescent="0.25">
      <c r="A59" s="57" t="s">
        <v>109</v>
      </c>
      <c r="B59" s="47"/>
      <c r="C59" s="47"/>
      <c r="D59" s="47"/>
      <c r="E59" s="47"/>
      <c r="F59" s="47"/>
      <c r="G59" s="207"/>
      <c r="H59" s="46"/>
      <c r="I59" s="46"/>
      <c r="J59" s="46"/>
      <c r="K59" s="46"/>
    </row>
    <row r="60" spans="1:11" ht="15" x14ac:dyDescent="0.25">
      <c r="A60" s="2" t="s">
        <v>110</v>
      </c>
      <c r="B60" s="47"/>
      <c r="C60" s="47"/>
      <c r="D60" s="47"/>
      <c r="E60" s="47"/>
      <c r="F60" s="47"/>
      <c r="G60" s="200">
        <v>21208200</v>
      </c>
      <c r="H60" s="149">
        <v>19433100</v>
      </c>
      <c r="I60" s="141">
        <v>16971800</v>
      </c>
      <c r="J60" s="149">
        <v>16287400</v>
      </c>
      <c r="K60" s="149">
        <v>13253400</v>
      </c>
    </row>
    <row r="61" spans="1:11" ht="15" x14ac:dyDescent="0.25">
      <c r="A61" s="2" t="s">
        <v>111</v>
      </c>
      <c r="B61" s="47"/>
      <c r="C61" s="47"/>
      <c r="D61" s="47"/>
      <c r="E61" s="47"/>
      <c r="F61" s="47"/>
      <c r="G61" s="200">
        <v>12332100</v>
      </c>
      <c r="H61" s="149">
        <v>12288500</v>
      </c>
      <c r="I61" s="141">
        <v>12503400</v>
      </c>
      <c r="J61" s="149">
        <v>12970500</v>
      </c>
      <c r="K61" s="149">
        <v>13426500</v>
      </c>
    </row>
    <row r="62" spans="1:11" ht="17.25" x14ac:dyDescent="0.25">
      <c r="A62" s="57" t="s">
        <v>351</v>
      </c>
      <c r="B62" s="47"/>
      <c r="C62" s="47"/>
      <c r="D62" s="47"/>
      <c r="E62" s="47"/>
      <c r="F62" s="47"/>
      <c r="G62" s="200"/>
      <c r="H62" s="46"/>
      <c r="I62" s="141"/>
      <c r="J62" s="46"/>
      <c r="K62" s="46"/>
    </row>
    <row r="63" spans="1:11" ht="15" x14ac:dyDescent="0.25">
      <c r="A63" s="2" t="s">
        <v>110</v>
      </c>
      <c r="B63" s="47"/>
      <c r="C63" s="47"/>
      <c r="D63" s="47"/>
      <c r="E63" s="47"/>
      <c r="F63" s="47"/>
      <c r="G63" s="200">
        <v>0</v>
      </c>
      <c r="H63" s="149">
        <v>1472600</v>
      </c>
      <c r="I63" s="141">
        <v>1683800</v>
      </c>
      <c r="J63" s="149">
        <v>1376900</v>
      </c>
      <c r="K63" s="149">
        <v>936300</v>
      </c>
    </row>
    <row r="64" spans="1:11" ht="15" x14ac:dyDescent="0.25">
      <c r="A64" s="57" t="s">
        <v>92</v>
      </c>
      <c r="G64" s="208"/>
      <c r="I64" s="122"/>
    </row>
    <row r="65" spans="1:11" ht="15" x14ac:dyDescent="0.25">
      <c r="A65" s="2" t="s">
        <v>95</v>
      </c>
      <c r="G65" s="199">
        <v>17403600</v>
      </c>
      <c r="H65" s="122">
        <v>18213100</v>
      </c>
      <c r="I65" s="122">
        <v>17031300</v>
      </c>
      <c r="J65" s="122">
        <v>17132100</v>
      </c>
      <c r="K65" s="122">
        <v>16328400</v>
      </c>
    </row>
    <row r="66" spans="1:11" ht="15" x14ac:dyDescent="0.25">
      <c r="A66" s="2" t="s">
        <v>96</v>
      </c>
      <c r="G66" s="199">
        <v>26021200</v>
      </c>
      <c r="H66" s="122">
        <v>30988500</v>
      </c>
      <c r="I66" s="122">
        <v>33567400</v>
      </c>
      <c r="J66" s="122">
        <v>33706400</v>
      </c>
      <c r="K66" s="122">
        <v>35296000</v>
      </c>
    </row>
    <row r="67" spans="1:11" ht="15" x14ac:dyDescent="0.25">
      <c r="A67" s="2" t="s">
        <v>97</v>
      </c>
      <c r="G67" s="199">
        <v>6843900</v>
      </c>
      <c r="H67" s="122">
        <v>6594900</v>
      </c>
      <c r="I67" s="122">
        <v>5992000</v>
      </c>
      <c r="J67" s="122">
        <v>6219100</v>
      </c>
      <c r="K67" s="122">
        <v>5059700</v>
      </c>
    </row>
    <row r="68" spans="1:11" ht="15" x14ac:dyDescent="0.25">
      <c r="A68" s="2" t="s">
        <v>98</v>
      </c>
      <c r="G68" s="199">
        <v>0</v>
      </c>
      <c r="H68" s="122">
        <v>0</v>
      </c>
      <c r="I68" s="122">
        <v>0</v>
      </c>
      <c r="J68" s="122">
        <v>74100</v>
      </c>
      <c r="K68" s="122">
        <v>323400</v>
      </c>
    </row>
    <row r="69" spans="1:11" ht="15" x14ac:dyDescent="0.25">
      <c r="A69" s="150" t="s">
        <v>93</v>
      </c>
      <c r="B69" s="47"/>
      <c r="C69" s="47"/>
      <c r="D69" s="47"/>
      <c r="E69" s="47"/>
      <c r="F69" s="47"/>
      <c r="G69" s="200"/>
      <c r="H69" s="127"/>
      <c r="I69" s="127"/>
      <c r="J69" s="127"/>
      <c r="K69" s="127"/>
    </row>
    <row r="70" spans="1:11" ht="15" x14ac:dyDescent="0.25">
      <c r="A70" s="41" t="s">
        <v>95</v>
      </c>
      <c r="B70" s="41"/>
      <c r="C70" s="41"/>
      <c r="D70" s="41"/>
      <c r="E70" s="41"/>
      <c r="F70" s="41"/>
      <c r="G70" s="201">
        <v>11074300</v>
      </c>
      <c r="H70" s="139">
        <v>11227000</v>
      </c>
      <c r="I70" s="139">
        <v>11001500</v>
      </c>
      <c r="J70" s="139">
        <v>11548800</v>
      </c>
      <c r="K70" s="139">
        <v>10751700</v>
      </c>
    </row>
    <row r="71" spans="1:11" ht="15" x14ac:dyDescent="0.25">
      <c r="A71" s="151" t="s">
        <v>119</v>
      </c>
      <c r="B71" s="95"/>
      <c r="C71" s="95"/>
      <c r="D71" s="95"/>
      <c r="E71" s="95"/>
      <c r="F71" s="95"/>
      <c r="G71" s="210">
        <f>SUM(G60:G70)</f>
        <v>94883300</v>
      </c>
      <c r="H71" s="152">
        <f>SUM(H60:H70)</f>
        <v>100217700</v>
      </c>
      <c r="I71" s="153">
        <f>SUM(I60:I70)</f>
        <v>98751200</v>
      </c>
      <c r="J71" s="153">
        <f>SUM(J60:J70)</f>
        <v>99315300</v>
      </c>
      <c r="K71" s="153">
        <f>SUM(K60:K70)</f>
        <v>95375400</v>
      </c>
    </row>
    <row r="72" spans="1:11" ht="15" x14ac:dyDescent="0.25">
      <c r="G72" s="186"/>
      <c r="I72" s="122"/>
    </row>
    <row r="73" spans="1:11" ht="15" x14ac:dyDescent="0.25">
      <c r="A73" s="57" t="s">
        <v>109</v>
      </c>
      <c r="G73" s="186"/>
      <c r="I73" s="122"/>
    </row>
    <row r="74" spans="1:11" ht="17.25" x14ac:dyDescent="0.25">
      <c r="A74" s="2" t="s">
        <v>352</v>
      </c>
      <c r="G74" s="199">
        <v>7930400</v>
      </c>
      <c r="H74" s="145">
        <v>7557000</v>
      </c>
      <c r="I74" s="122">
        <v>6317800</v>
      </c>
      <c r="J74" s="145">
        <v>7464000</v>
      </c>
      <c r="K74" s="145">
        <v>8038700</v>
      </c>
    </row>
    <row r="75" spans="1:11" ht="15" x14ac:dyDescent="0.25">
      <c r="A75" s="2" t="s">
        <v>113</v>
      </c>
      <c r="G75" s="199">
        <v>8689700</v>
      </c>
      <c r="H75" s="145">
        <v>7642800</v>
      </c>
      <c r="I75" s="122">
        <v>6061400</v>
      </c>
      <c r="J75" s="145">
        <v>6022400</v>
      </c>
      <c r="K75" s="145">
        <v>5047900</v>
      </c>
    </row>
    <row r="76" spans="1:11" ht="15" x14ac:dyDescent="0.25">
      <c r="A76" s="2" t="s">
        <v>114</v>
      </c>
      <c r="G76" s="199">
        <v>4314500</v>
      </c>
      <c r="H76" s="145">
        <v>4240200</v>
      </c>
      <c r="I76" s="122">
        <v>3985700</v>
      </c>
      <c r="J76" s="145">
        <v>4593500</v>
      </c>
      <c r="K76" s="145">
        <v>3904600</v>
      </c>
    </row>
    <row r="77" spans="1:11" ht="15" x14ac:dyDescent="0.25">
      <c r="A77" s="2" t="s">
        <v>115</v>
      </c>
      <c r="G77" s="199">
        <v>2122000</v>
      </c>
      <c r="H77" s="145">
        <v>3104800</v>
      </c>
      <c r="I77" s="122">
        <v>3710700</v>
      </c>
      <c r="J77" s="145">
        <v>3663300</v>
      </c>
      <c r="K77" s="145">
        <v>3991900</v>
      </c>
    </row>
    <row r="78" spans="1:11" ht="17.25" x14ac:dyDescent="0.25">
      <c r="A78" s="2" t="s">
        <v>353</v>
      </c>
      <c r="G78" s="199">
        <v>1860600</v>
      </c>
      <c r="H78" s="145">
        <v>2034500</v>
      </c>
      <c r="I78" s="122">
        <v>1966600</v>
      </c>
      <c r="J78" s="145">
        <v>1896000</v>
      </c>
      <c r="K78" s="145">
        <v>1417100</v>
      </c>
    </row>
    <row r="79" spans="1:11" ht="15" x14ac:dyDescent="0.25">
      <c r="A79" s="2" t="s">
        <v>116</v>
      </c>
      <c r="G79" s="199">
        <v>499800</v>
      </c>
      <c r="H79" s="83">
        <v>0</v>
      </c>
      <c r="I79" s="122">
        <v>0</v>
      </c>
      <c r="J79" s="122">
        <v>0</v>
      </c>
      <c r="K79" s="122">
        <v>0</v>
      </c>
    </row>
    <row r="80" spans="1:11" ht="15" x14ac:dyDescent="0.25">
      <c r="A80" s="2" t="s">
        <v>117</v>
      </c>
      <c r="G80" s="199">
        <v>3201500</v>
      </c>
      <c r="H80" s="145">
        <v>2923700</v>
      </c>
      <c r="I80" s="122">
        <v>2516500</v>
      </c>
      <c r="J80" s="145">
        <v>2073200</v>
      </c>
      <c r="K80" s="145">
        <v>1829600</v>
      </c>
    </row>
    <row r="81" spans="1:11" ht="15" x14ac:dyDescent="0.25">
      <c r="A81" s="2" t="s">
        <v>118</v>
      </c>
      <c r="G81" s="199">
        <v>4921800</v>
      </c>
      <c r="H81" s="145">
        <v>4218600</v>
      </c>
      <c r="I81" s="122">
        <v>4916500</v>
      </c>
      <c r="J81" s="145">
        <v>3545500</v>
      </c>
      <c r="K81" s="145">
        <v>2450100</v>
      </c>
    </row>
    <row r="82" spans="1:11" ht="15" x14ac:dyDescent="0.25">
      <c r="A82" s="57" t="s">
        <v>112</v>
      </c>
      <c r="G82" s="199"/>
      <c r="I82" s="122"/>
    </row>
    <row r="83" spans="1:11" ht="17.25" x14ac:dyDescent="0.25">
      <c r="A83" s="2" t="s">
        <v>354</v>
      </c>
      <c r="G83" s="199">
        <v>0</v>
      </c>
      <c r="H83" s="145">
        <v>1472600</v>
      </c>
      <c r="I83" s="122">
        <v>1683800</v>
      </c>
      <c r="J83" s="145">
        <v>1376900</v>
      </c>
      <c r="K83" s="145">
        <v>936300</v>
      </c>
    </row>
    <row r="84" spans="1:11" ht="15" x14ac:dyDescent="0.25">
      <c r="A84" s="57" t="s">
        <v>92</v>
      </c>
      <c r="G84" s="199"/>
      <c r="I84" s="122"/>
    </row>
    <row r="85" spans="1:11" ht="15" x14ac:dyDescent="0.25">
      <c r="A85" s="2" t="s">
        <v>99</v>
      </c>
      <c r="G85" s="199">
        <v>4287200</v>
      </c>
      <c r="H85" s="122">
        <v>4771600</v>
      </c>
      <c r="I85" s="122">
        <v>4680800</v>
      </c>
      <c r="J85" s="122">
        <v>4859900</v>
      </c>
      <c r="K85" s="122">
        <v>5200800</v>
      </c>
    </row>
    <row r="86" spans="1:11" ht="15" x14ac:dyDescent="0.25">
      <c r="A86" s="2" t="s">
        <v>100</v>
      </c>
      <c r="G86" s="199">
        <v>3876600</v>
      </c>
      <c r="H86" s="122">
        <v>3624100</v>
      </c>
      <c r="I86" s="122">
        <v>3269500</v>
      </c>
      <c r="J86" s="122">
        <v>2883200</v>
      </c>
      <c r="K86" s="122">
        <v>2853100</v>
      </c>
    </row>
    <row r="87" spans="1:11" ht="15" x14ac:dyDescent="0.25">
      <c r="A87" s="2" t="s">
        <v>101</v>
      </c>
      <c r="G87" s="199">
        <v>4531800</v>
      </c>
      <c r="H87" s="122">
        <v>5262600</v>
      </c>
      <c r="I87" s="122">
        <v>5066800</v>
      </c>
      <c r="J87" s="122">
        <v>5399200</v>
      </c>
      <c r="K87" s="122">
        <v>4338200</v>
      </c>
    </row>
    <row r="88" spans="1:11" ht="15" x14ac:dyDescent="0.25">
      <c r="A88" s="2" t="s">
        <v>102</v>
      </c>
      <c r="G88" s="199">
        <v>3152300</v>
      </c>
      <c r="H88" s="122">
        <v>3911800</v>
      </c>
      <c r="I88" s="122">
        <v>3997200</v>
      </c>
      <c r="J88" s="122">
        <v>3765500</v>
      </c>
      <c r="K88" s="122">
        <v>4400600</v>
      </c>
    </row>
    <row r="89" spans="1:11" ht="15" x14ac:dyDescent="0.25">
      <c r="A89" s="2" t="s">
        <v>103</v>
      </c>
      <c r="G89" s="199">
        <v>6158200</v>
      </c>
      <c r="H89" s="122">
        <v>6878100</v>
      </c>
      <c r="I89" s="122">
        <v>8102700</v>
      </c>
      <c r="J89" s="122">
        <v>8096900</v>
      </c>
      <c r="K89" s="122">
        <v>8151700</v>
      </c>
    </row>
    <row r="90" spans="1:11" ht="15" x14ac:dyDescent="0.25">
      <c r="A90" s="2" t="s">
        <v>104</v>
      </c>
      <c r="G90" s="199">
        <v>4268700</v>
      </c>
      <c r="H90" s="122">
        <v>4178400</v>
      </c>
      <c r="I90" s="122">
        <v>4084000</v>
      </c>
      <c r="J90" s="122">
        <v>4272300</v>
      </c>
      <c r="K90" s="122">
        <v>4171200</v>
      </c>
    </row>
    <row r="91" spans="1:11" ht="15" x14ac:dyDescent="0.25">
      <c r="A91" s="2" t="s">
        <v>105</v>
      </c>
      <c r="G91" s="199">
        <v>1442500</v>
      </c>
      <c r="H91" s="122">
        <v>1675400</v>
      </c>
      <c r="I91" s="122">
        <v>1825400</v>
      </c>
      <c r="J91" s="122">
        <v>1804100</v>
      </c>
      <c r="K91" s="122">
        <v>2313100</v>
      </c>
    </row>
    <row r="92" spans="1:11" ht="15" x14ac:dyDescent="0.25">
      <c r="A92" s="2" t="s">
        <v>106</v>
      </c>
      <c r="G92" s="199">
        <v>2838300</v>
      </c>
      <c r="H92" s="122">
        <v>3767900</v>
      </c>
      <c r="I92" s="122">
        <v>3586900</v>
      </c>
      <c r="J92" s="122">
        <v>3401200</v>
      </c>
      <c r="K92" s="122">
        <v>4812600</v>
      </c>
    </row>
    <row r="93" spans="1:11" ht="15" x14ac:dyDescent="0.25">
      <c r="A93" s="2" t="s">
        <v>107</v>
      </c>
      <c r="G93" s="199">
        <v>14148100</v>
      </c>
      <c r="H93" s="122">
        <v>16672800</v>
      </c>
      <c r="I93" s="122">
        <v>17105700</v>
      </c>
      <c r="J93" s="122">
        <v>17623300</v>
      </c>
      <c r="K93" s="122">
        <v>17399700</v>
      </c>
    </row>
    <row r="94" spans="1:11" ht="15" x14ac:dyDescent="0.25">
      <c r="A94" s="2" t="s">
        <v>108</v>
      </c>
      <c r="G94" s="199">
        <v>5565000</v>
      </c>
      <c r="H94" s="122">
        <v>5053800</v>
      </c>
      <c r="I94" s="122">
        <v>4871700</v>
      </c>
      <c r="J94" s="122">
        <v>5026100</v>
      </c>
      <c r="K94" s="122">
        <v>3366500</v>
      </c>
    </row>
    <row r="95" spans="1:11" ht="15" x14ac:dyDescent="0.25">
      <c r="A95" s="150" t="s">
        <v>93</v>
      </c>
      <c r="B95" s="47"/>
      <c r="C95" s="47"/>
      <c r="D95" s="47"/>
      <c r="E95" s="47"/>
      <c r="F95" s="47"/>
      <c r="G95" s="200"/>
      <c r="H95" s="47"/>
      <c r="I95" s="127"/>
      <c r="J95" s="127"/>
      <c r="K95" s="127"/>
    </row>
    <row r="96" spans="1:11" ht="15" x14ac:dyDescent="0.25">
      <c r="A96" s="41" t="s">
        <v>464</v>
      </c>
      <c r="B96" s="41"/>
      <c r="C96" s="41"/>
      <c r="D96" s="41"/>
      <c r="E96" s="41"/>
      <c r="F96" s="41"/>
      <c r="G96" s="201">
        <v>11074300</v>
      </c>
      <c r="H96" s="146">
        <v>11227000</v>
      </c>
      <c r="I96" s="139">
        <v>11001500</v>
      </c>
      <c r="J96" s="139">
        <v>11548800</v>
      </c>
      <c r="K96" s="139">
        <v>10751700</v>
      </c>
    </row>
    <row r="97" spans="1:11" ht="15" x14ac:dyDescent="0.25">
      <c r="A97" s="79" t="s">
        <v>443</v>
      </c>
      <c r="G97" s="154"/>
      <c r="H97" s="145"/>
      <c r="I97" s="145"/>
      <c r="J97" s="145"/>
      <c r="K97" s="145"/>
    </row>
    <row r="98" spans="1:11" ht="23.25" customHeight="1" x14ac:dyDescent="0.2">
      <c r="A98" s="266" t="s">
        <v>444</v>
      </c>
      <c r="B98" s="266"/>
      <c r="C98" s="266"/>
      <c r="D98" s="266"/>
      <c r="E98" s="266"/>
      <c r="F98" s="266"/>
      <c r="G98" s="266"/>
      <c r="H98" s="266"/>
      <c r="I98" s="266"/>
      <c r="J98" s="266"/>
      <c r="K98" s="266"/>
    </row>
    <row r="99" spans="1:11" ht="23.25" customHeight="1" x14ac:dyDescent="0.2">
      <c r="A99" s="266" t="s">
        <v>445</v>
      </c>
      <c r="B99" s="266"/>
      <c r="C99" s="266"/>
      <c r="D99" s="266"/>
      <c r="E99" s="266"/>
      <c r="F99" s="266"/>
      <c r="G99" s="266"/>
      <c r="H99" s="266"/>
      <c r="I99" s="266"/>
      <c r="J99" s="266"/>
      <c r="K99" s="266"/>
    </row>
    <row r="100" spans="1:11" x14ac:dyDescent="0.2">
      <c r="A100" s="79"/>
    </row>
    <row r="101" spans="1:11" x14ac:dyDescent="0.2">
      <c r="A101" s="79"/>
    </row>
  </sheetData>
  <mergeCells count="3">
    <mergeCell ref="A56:K56"/>
    <mergeCell ref="A98:K98"/>
    <mergeCell ref="A99:K99"/>
  </mergeCells>
  <pageMargins left="0.70866141732283472" right="0.70866141732283472" top="0.74803149606299213" bottom="0.74803149606299213" header="0.31496062992125984" footer="0.31496062992125984"/>
  <pageSetup paperSize="9" scale="70" fitToHeight="2" orientation="portrait" r:id="rId1"/>
  <rowBreaks count="1" manualBreakCount="1">
    <brk id="54"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view="pageBreakPreview" zoomScaleNormal="100" zoomScaleSheetLayoutView="100" workbookViewId="0"/>
  </sheetViews>
  <sheetFormatPr defaultRowHeight="14.25" x14ac:dyDescent="0.2"/>
  <cols>
    <col min="1" max="1" width="25.5703125" style="2" customWidth="1"/>
    <col min="2" max="12" width="12.85546875" style="2" customWidth="1"/>
    <col min="13" max="16384" width="9.140625" style="2"/>
  </cols>
  <sheetData>
    <row r="1" spans="1:12" ht="15" x14ac:dyDescent="0.25">
      <c r="A1" s="155" t="s">
        <v>335</v>
      </c>
      <c r="B1" s="155"/>
    </row>
    <row r="2" spans="1:12" ht="30" x14ac:dyDescent="0.4">
      <c r="A2" s="216" t="s">
        <v>421</v>
      </c>
      <c r="B2" s="216"/>
    </row>
    <row r="3" spans="1:12" x14ac:dyDescent="0.2">
      <c r="A3" s="155"/>
      <c r="B3" s="155"/>
    </row>
    <row r="4" spans="1:12" ht="20.25" x14ac:dyDescent="0.3">
      <c r="A4" s="162"/>
      <c r="B4" s="162"/>
    </row>
    <row r="5" spans="1:12" ht="15" x14ac:dyDescent="0.25">
      <c r="A5" s="40" t="s">
        <v>378</v>
      </c>
      <c r="B5" s="40"/>
      <c r="C5" s="158">
        <v>2015</v>
      </c>
      <c r="D5" s="42">
        <v>2014</v>
      </c>
      <c r="E5" s="42">
        <v>2013</v>
      </c>
      <c r="F5" s="42">
        <v>2012</v>
      </c>
      <c r="G5" s="42">
        <v>2011</v>
      </c>
      <c r="H5" s="41">
        <v>2010</v>
      </c>
      <c r="I5" s="41">
        <v>2009</v>
      </c>
      <c r="J5" s="41">
        <v>2008</v>
      </c>
      <c r="K5" s="41">
        <v>2007</v>
      </c>
      <c r="L5" s="41">
        <v>2006</v>
      </c>
    </row>
    <row r="6" spans="1:12" ht="15" x14ac:dyDescent="0.25">
      <c r="A6" s="43"/>
      <c r="B6" s="43"/>
      <c r="C6" s="197"/>
      <c r="D6" s="118"/>
      <c r="E6" s="118"/>
      <c r="F6" s="118"/>
      <c r="G6" s="118"/>
    </row>
    <row r="7" spans="1:12" ht="15" x14ac:dyDescent="0.25">
      <c r="A7" s="43" t="s">
        <v>379</v>
      </c>
      <c r="B7" s="43"/>
      <c r="C7" s="198"/>
      <c r="D7" s="119"/>
      <c r="E7" s="119"/>
      <c r="F7" s="119"/>
      <c r="G7" s="119"/>
    </row>
    <row r="8" spans="1:12" ht="15" x14ac:dyDescent="0.25">
      <c r="A8" s="218" t="s">
        <v>395</v>
      </c>
      <c r="B8" s="218"/>
      <c r="C8" s="235">
        <v>5.7</v>
      </c>
      <c r="D8" s="219">
        <v>26.1</v>
      </c>
      <c r="E8" s="219">
        <v>30.7</v>
      </c>
      <c r="F8" s="219">
        <v>42.8</v>
      </c>
      <c r="G8" s="219">
        <v>48.8</v>
      </c>
      <c r="H8" s="219">
        <v>69.5</v>
      </c>
      <c r="I8" s="219">
        <v>58.7</v>
      </c>
      <c r="J8" s="219">
        <v>30.3</v>
      </c>
      <c r="K8" s="219">
        <v>82</v>
      </c>
      <c r="L8" s="219">
        <v>75.2</v>
      </c>
    </row>
    <row r="9" spans="1:12" ht="15" x14ac:dyDescent="0.25">
      <c r="A9" s="220" t="s">
        <v>396</v>
      </c>
      <c r="B9" s="220"/>
      <c r="C9" s="235">
        <v>3.8</v>
      </c>
      <c r="D9" s="47">
        <v>16.8</v>
      </c>
      <c r="E9" s="47">
        <v>18.600000000000001</v>
      </c>
      <c r="F9" s="47">
        <v>26.3</v>
      </c>
      <c r="G9" s="47">
        <v>31.5</v>
      </c>
      <c r="H9" s="47">
        <v>44.5</v>
      </c>
      <c r="I9" s="47">
        <v>36.4</v>
      </c>
      <c r="J9" s="47">
        <v>20.8</v>
      </c>
      <c r="K9" s="47">
        <v>41.4</v>
      </c>
      <c r="L9" s="47">
        <v>38.4</v>
      </c>
    </row>
    <row r="10" spans="1:12" ht="15.75" thickBot="1" x14ac:dyDescent="0.3">
      <c r="A10" s="230" t="s">
        <v>397</v>
      </c>
      <c r="B10" s="230"/>
      <c r="C10" s="236">
        <v>87.8</v>
      </c>
      <c r="D10" s="215">
        <v>301.8</v>
      </c>
      <c r="E10" s="215">
        <v>323.3</v>
      </c>
      <c r="F10" s="215">
        <v>363.3</v>
      </c>
      <c r="G10" s="215">
        <v>394.3</v>
      </c>
      <c r="H10" s="215">
        <v>460.6</v>
      </c>
      <c r="I10" s="215">
        <v>433.2</v>
      </c>
      <c r="J10" s="215">
        <v>288.60000000000002</v>
      </c>
      <c r="K10" s="215">
        <v>562.70000000000005</v>
      </c>
      <c r="L10" s="215">
        <v>525.1</v>
      </c>
    </row>
    <row r="11" spans="1:12" x14ac:dyDescent="0.2">
      <c r="A11" s="79"/>
      <c r="B11" s="79"/>
    </row>
    <row r="12" spans="1:12" x14ac:dyDescent="0.2">
      <c r="A12" s="79"/>
      <c r="B12" s="79"/>
    </row>
    <row r="13" spans="1:12" ht="33.75" x14ac:dyDescent="0.2">
      <c r="A13" s="79" t="s">
        <v>401</v>
      </c>
      <c r="B13" s="79"/>
      <c r="K13" s="222" t="s">
        <v>400</v>
      </c>
      <c r="L13" s="222" t="s">
        <v>402</v>
      </c>
    </row>
    <row r="14" spans="1:12" x14ac:dyDescent="0.2">
      <c r="A14" s="95" t="s">
        <v>398</v>
      </c>
      <c r="B14" s="95"/>
      <c r="C14" s="95"/>
      <c r="D14" s="95"/>
      <c r="E14" s="95"/>
      <c r="F14" s="95"/>
      <c r="G14" s="95"/>
      <c r="H14" s="95"/>
      <c r="I14" s="95"/>
      <c r="J14" s="95"/>
      <c r="K14" s="244" t="s">
        <v>417</v>
      </c>
      <c r="L14" s="244" t="s">
        <v>415</v>
      </c>
    </row>
    <row r="15" spans="1:12" ht="15" thickBot="1" x14ac:dyDescent="0.25">
      <c r="A15" s="232" t="s">
        <v>399</v>
      </c>
      <c r="B15" s="232"/>
      <c r="C15" s="232"/>
      <c r="D15" s="232"/>
      <c r="E15" s="232"/>
      <c r="F15" s="232"/>
      <c r="G15" s="232"/>
      <c r="H15" s="232"/>
      <c r="I15" s="232"/>
      <c r="J15" s="232"/>
      <c r="K15" s="243" t="s">
        <v>418</v>
      </c>
      <c r="L15" s="243" t="s">
        <v>416</v>
      </c>
    </row>
    <row r="18" spans="1:12" ht="15" x14ac:dyDescent="0.25">
      <c r="A18" s="40" t="s">
        <v>403</v>
      </c>
      <c r="B18" s="40"/>
      <c r="C18" s="158">
        <v>2015</v>
      </c>
      <c r="D18" s="42">
        <v>2014</v>
      </c>
      <c r="E18" s="42">
        <v>2013</v>
      </c>
      <c r="F18" s="42">
        <v>2012</v>
      </c>
      <c r="G18" s="42">
        <v>2011</v>
      </c>
      <c r="H18" s="41">
        <v>2010</v>
      </c>
      <c r="I18" s="41">
        <v>2009</v>
      </c>
      <c r="J18" s="41">
        <v>2008</v>
      </c>
      <c r="K18" s="41">
        <v>2007</v>
      </c>
      <c r="L18" s="41">
        <v>2006</v>
      </c>
    </row>
    <row r="19" spans="1:12" x14ac:dyDescent="0.2">
      <c r="C19" s="226"/>
    </row>
    <row r="20" spans="1:12" ht="15" x14ac:dyDescent="0.25">
      <c r="A20" s="47" t="s">
        <v>404</v>
      </c>
      <c r="B20" s="47" t="s">
        <v>408</v>
      </c>
      <c r="C20" s="237">
        <v>0.68</v>
      </c>
      <c r="D20" s="47">
        <v>0.64</v>
      </c>
      <c r="E20" s="224">
        <v>0.6</v>
      </c>
      <c r="F20" s="47">
        <v>0.62</v>
      </c>
      <c r="G20" s="47">
        <v>0.65</v>
      </c>
      <c r="H20" s="47">
        <v>0.64</v>
      </c>
      <c r="I20" s="47">
        <v>0.62</v>
      </c>
      <c r="J20" s="47">
        <v>0.69</v>
      </c>
      <c r="K20" s="224">
        <v>0.5</v>
      </c>
      <c r="L20" s="47">
        <v>0.51</v>
      </c>
    </row>
    <row r="21" spans="1:12" ht="15" x14ac:dyDescent="0.25">
      <c r="A21" s="41"/>
      <c r="B21" s="41" t="s">
        <v>405</v>
      </c>
      <c r="C21" s="238">
        <v>0.65</v>
      </c>
      <c r="D21" s="41">
        <v>0.61</v>
      </c>
      <c r="E21" s="41">
        <v>0.64</v>
      </c>
      <c r="F21" s="41">
        <v>0.63</v>
      </c>
      <c r="G21" s="41">
        <v>0.62</v>
      </c>
      <c r="H21" s="41">
        <v>0.65</v>
      </c>
      <c r="I21" s="41">
        <v>0.64</v>
      </c>
      <c r="J21" s="41">
        <v>0.54</v>
      </c>
      <c r="K21" s="225">
        <v>0.5</v>
      </c>
      <c r="L21" s="41">
        <v>0.54</v>
      </c>
    </row>
    <row r="22" spans="1:12" ht="15" x14ac:dyDescent="0.25">
      <c r="C22" s="239"/>
    </row>
    <row r="23" spans="1:12" ht="15" x14ac:dyDescent="0.25">
      <c r="A23" s="2" t="s">
        <v>406</v>
      </c>
      <c r="B23" s="47" t="s">
        <v>408</v>
      </c>
      <c r="C23" s="239">
        <v>15.47</v>
      </c>
      <c r="D23" s="2">
        <v>11.57</v>
      </c>
      <c r="E23" s="2">
        <v>10.51</v>
      </c>
      <c r="F23" s="2">
        <v>8.4700000000000006</v>
      </c>
      <c r="G23" s="2">
        <v>8.11</v>
      </c>
      <c r="H23" s="223">
        <v>6.6</v>
      </c>
      <c r="I23" s="2">
        <v>7.38</v>
      </c>
      <c r="J23" s="223">
        <v>9.3000000000000007</v>
      </c>
      <c r="K23" s="2">
        <v>6.84</v>
      </c>
      <c r="L23" s="223">
        <v>7</v>
      </c>
    </row>
    <row r="24" spans="1:12" ht="15.75" thickBot="1" x14ac:dyDescent="0.3">
      <c r="A24" s="215"/>
      <c r="B24" s="215" t="s">
        <v>405</v>
      </c>
      <c r="C24" s="240">
        <v>12.78</v>
      </c>
      <c r="D24" s="215">
        <v>10.85</v>
      </c>
      <c r="E24" s="215">
        <v>9.65</v>
      </c>
      <c r="F24" s="215">
        <v>8.2100000000000009</v>
      </c>
      <c r="G24" s="215">
        <v>7.26</v>
      </c>
      <c r="H24" s="215">
        <v>7.32</v>
      </c>
      <c r="I24" s="215">
        <v>8.41</v>
      </c>
      <c r="J24" s="215">
        <v>8.27</v>
      </c>
      <c r="K24" s="215">
        <v>7.05</v>
      </c>
      <c r="L24" s="215">
        <v>6.77</v>
      </c>
    </row>
    <row r="27" spans="1:12" ht="15" x14ac:dyDescent="0.25">
      <c r="A27" s="40" t="s">
        <v>407</v>
      </c>
      <c r="B27" s="41"/>
      <c r="C27" s="158">
        <v>2015</v>
      </c>
      <c r="D27" s="42">
        <v>2014</v>
      </c>
      <c r="E27" s="42">
        <v>2013</v>
      </c>
      <c r="F27" s="42">
        <v>2012</v>
      </c>
      <c r="G27" s="42">
        <v>2011</v>
      </c>
      <c r="H27" s="41">
        <v>2010</v>
      </c>
      <c r="I27" s="41">
        <v>2009</v>
      </c>
      <c r="J27" s="41">
        <v>2008</v>
      </c>
      <c r="K27" s="41">
        <v>2007</v>
      </c>
      <c r="L27" s="41">
        <v>2006</v>
      </c>
    </row>
    <row r="28" spans="1:12" ht="15" x14ac:dyDescent="0.25">
      <c r="A28" s="217" t="s">
        <v>409</v>
      </c>
      <c r="C28" s="239">
        <v>2.99</v>
      </c>
      <c r="D28" s="223">
        <v>12.01</v>
      </c>
      <c r="E28" s="223">
        <v>13.2</v>
      </c>
      <c r="F28" s="223">
        <v>18.940000000000001</v>
      </c>
      <c r="G28" s="223">
        <v>23.79</v>
      </c>
      <c r="H28" s="223">
        <v>33.1</v>
      </c>
      <c r="I28" s="223">
        <v>27.11</v>
      </c>
      <c r="J28" s="223">
        <v>15.46</v>
      </c>
      <c r="K28" s="223">
        <v>30.8</v>
      </c>
      <c r="L28" s="223">
        <v>24.91</v>
      </c>
    </row>
    <row r="29" spans="1:12" ht="15" x14ac:dyDescent="0.25">
      <c r="A29" s="221" t="s">
        <v>410</v>
      </c>
      <c r="B29" s="41"/>
      <c r="C29" s="238">
        <v>68.989999999999995</v>
      </c>
      <c r="D29" s="225">
        <v>215.33</v>
      </c>
      <c r="E29" s="225">
        <v>229</v>
      </c>
      <c r="F29" s="225">
        <v>259.58</v>
      </c>
      <c r="G29" s="225">
        <v>296</v>
      </c>
      <c r="H29" s="225">
        <v>342.59</v>
      </c>
      <c r="I29" s="225">
        <v>319.49</v>
      </c>
      <c r="J29" s="225">
        <v>210.99</v>
      </c>
      <c r="K29" s="225">
        <v>415.02</v>
      </c>
      <c r="L29" s="225">
        <v>342</v>
      </c>
    </row>
    <row r="31" spans="1:12" ht="15" x14ac:dyDescent="0.25">
      <c r="A31" s="40" t="s">
        <v>411</v>
      </c>
      <c r="B31" s="41"/>
      <c r="C31" s="158">
        <v>2015</v>
      </c>
      <c r="D31" s="42">
        <v>2014</v>
      </c>
      <c r="E31" s="42">
        <v>2013</v>
      </c>
      <c r="F31" s="42">
        <v>2012</v>
      </c>
      <c r="G31" s="42">
        <v>2011</v>
      </c>
      <c r="H31" s="41">
        <v>2010</v>
      </c>
      <c r="I31" s="41">
        <v>2009</v>
      </c>
      <c r="J31" s="41">
        <v>2008</v>
      </c>
      <c r="K31" s="41">
        <v>2007</v>
      </c>
      <c r="L31" s="41">
        <v>2006</v>
      </c>
    </row>
    <row r="32" spans="1:12" ht="15" x14ac:dyDescent="0.25">
      <c r="A32" s="217" t="s">
        <v>409</v>
      </c>
      <c r="C32" s="239">
        <v>8.49</v>
      </c>
      <c r="D32" s="223">
        <v>14.47</v>
      </c>
      <c r="E32" s="223">
        <v>15.79</v>
      </c>
      <c r="F32" s="223">
        <v>21.43</v>
      </c>
      <c r="G32" s="223">
        <v>27.96</v>
      </c>
      <c r="H32" s="223">
        <v>26.71</v>
      </c>
      <c r="I32" s="223">
        <v>18.03</v>
      </c>
      <c r="J32" s="223">
        <v>25.99</v>
      </c>
      <c r="K32" s="223">
        <v>29.09</v>
      </c>
      <c r="L32" s="223">
        <v>23.03</v>
      </c>
    </row>
    <row r="33" spans="1:12" ht="15.75" thickBot="1" x14ac:dyDescent="0.3">
      <c r="A33" s="230" t="s">
        <v>410</v>
      </c>
      <c r="B33" s="215"/>
      <c r="C33" s="241">
        <v>161.4</v>
      </c>
      <c r="D33" s="231">
        <v>258.2</v>
      </c>
      <c r="E33" s="231">
        <v>236.95</v>
      </c>
      <c r="F33" s="231">
        <v>276.99</v>
      </c>
      <c r="G33" s="231">
        <v>323.67</v>
      </c>
      <c r="H33" s="231">
        <v>301.62</v>
      </c>
      <c r="I33" s="231">
        <v>233.18</v>
      </c>
      <c r="J33" s="231">
        <v>392.56</v>
      </c>
      <c r="K33" s="231">
        <v>410.01</v>
      </c>
      <c r="L33" s="231">
        <v>289.10000000000002</v>
      </c>
    </row>
    <row r="36" spans="1:12" ht="45" x14ac:dyDescent="0.2">
      <c r="A36" s="40" t="s">
        <v>412</v>
      </c>
      <c r="B36" s="41"/>
      <c r="C36" s="41"/>
      <c r="D36" s="41"/>
      <c r="E36" s="41"/>
      <c r="F36" s="41"/>
      <c r="G36" s="41"/>
      <c r="H36" s="41"/>
      <c r="I36" s="41"/>
      <c r="J36" s="41"/>
      <c r="K36" s="227" t="s">
        <v>413</v>
      </c>
      <c r="L36" s="227" t="s">
        <v>414</v>
      </c>
    </row>
    <row r="37" spans="1:12" x14ac:dyDescent="0.2">
      <c r="A37" s="228">
        <v>2006</v>
      </c>
      <c r="K37" s="234">
        <v>1541653607</v>
      </c>
      <c r="L37" s="234">
        <v>1467739208</v>
      </c>
    </row>
    <row r="38" spans="1:12" x14ac:dyDescent="0.2">
      <c r="A38" s="228">
        <v>2007</v>
      </c>
      <c r="K38" s="234">
        <v>1342911897</v>
      </c>
      <c r="L38" s="234">
        <v>1308662275</v>
      </c>
    </row>
    <row r="39" spans="1:12" x14ac:dyDescent="0.2">
      <c r="A39" s="228">
        <v>2008</v>
      </c>
      <c r="K39" s="234">
        <v>1342919020</v>
      </c>
      <c r="L39" s="234">
        <v>1202212347</v>
      </c>
    </row>
    <row r="40" spans="1:12" x14ac:dyDescent="0.2">
      <c r="A40" s="228">
        <v>2009</v>
      </c>
      <c r="K40" s="234">
        <v>1342927138</v>
      </c>
      <c r="L40" s="234">
        <v>1201516878</v>
      </c>
    </row>
    <row r="41" spans="1:12" x14ac:dyDescent="0.2">
      <c r="A41" s="228">
        <v>2010</v>
      </c>
      <c r="K41" s="234">
        <v>1342932714</v>
      </c>
      <c r="L41" s="234">
        <v>1206077713</v>
      </c>
    </row>
    <row r="42" spans="1:12" x14ac:dyDescent="0.2">
      <c r="A42" s="228">
        <v>2011</v>
      </c>
      <c r="K42" s="234">
        <v>1342967458</v>
      </c>
      <c r="L42" s="234">
        <v>1210066850</v>
      </c>
    </row>
    <row r="43" spans="1:12" x14ac:dyDescent="0.2">
      <c r="A43" s="228">
        <v>2012</v>
      </c>
      <c r="K43" s="234">
        <v>1405459753</v>
      </c>
      <c r="L43" s="234">
        <v>1254087210</v>
      </c>
    </row>
    <row r="44" spans="1:12" x14ac:dyDescent="0.2">
      <c r="A44" s="228">
        <v>2013</v>
      </c>
      <c r="K44" s="234">
        <v>1405465382</v>
      </c>
      <c r="L44" s="234">
        <v>1281162112</v>
      </c>
    </row>
    <row r="45" spans="1:12" x14ac:dyDescent="0.2">
      <c r="A45" s="228">
        <v>2014</v>
      </c>
      <c r="K45" s="234">
        <v>1405465332</v>
      </c>
      <c r="L45" s="234">
        <v>1283837997</v>
      </c>
    </row>
    <row r="46" spans="1:12" ht="15.75" thickBot="1" x14ac:dyDescent="0.3">
      <c r="A46" s="233">
        <v>2015</v>
      </c>
      <c r="B46" s="229"/>
      <c r="C46" s="229"/>
      <c r="D46" s="229"/>
      <c r="E46" s="229"/>
      <c r="F46" s="229"/>
      <c r="G46" s="229"/>
      <c r="H46" s="229"/>
      <c r="I46" s="229"/>
      <c r="J46" s="229"/>
      <c r="K46" s="242">
        <v>1405465332</v>
      </c>
      <c r="L46" s="242">
        <v>1288537147.6082191</v>
      </c>
    </row>
    <row r="47" spans="1:12" x14ac:dyDescent="0.2">
      <c r="A47" s="79" t="s">
        <v>419</v>
      </c>
    </row>
  </sheetData>
  <pageMargins left="0.70866141732283472" right="0.70866141732283472" top="0.74803149606299213" bottom="0.74803149606299213" header="0.31496062992125984" footer="0.31496062992125984"/>
  <pageSetup paperSize="9" scale="5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showGridLines="0" view="pageBreakPreview" topLeftCell="A25" zoomScaleNormal="100" zoomScaleSheetLayoutView="100" workbookViewId="0"/>
  </sheetViews>
  <sheetFormatPr defaultRowHeight="15" x14ac:dyDescent="0.25"/>
  <cols>
    <col min="1" max="1" width="2.7109375" customWidth="1"/>
    <col min="2" max="2" width="4.5703125" customWidth="1"/>
    <col min="3" max="3" width="42.5703125" customWidth="1"/>
    <col min="4" max="4" width="7.7109375" bestFit="1" customWidth="1"/>
    <col min="5" max="5" width="4.28515625" customWidth="1"/>
    <col min="6" max="6" width="27.140625" bestFit="1" customWidth="1"/>
    <col min="7" max="7" width="31.140625" customWidth="1"/>
  </cols>
  <sheetData>
    <row r="1" spans="1:7" x14ac:dyDescent="0.25">
      <c r="A1" s="155" t="s">
        <v>335</v>
      </c>
    </row>
    <row r="2" spans="1:7" ht="30" x14ac:dyDescent="0.4">
      <c r="A2" s="216" t="s">
        <v>466</v>
      </c>
    </row>
    <row r="3" spans="1:7" x14ac:dyDescent="0.25">
      <c r="A3" s="155"/>
    </row>
    <row r="4" spans="1:7" x14ac:dyDescent="0.25">
      <c r="A4" s="155" t="s">
        <v>467</v>
      </c>
    </row>
    <row r="6" spans="1:7" x14ac:dyDescent="0.25">
      <c r="A6" s="58" t="s">
        <v>468</v>
      </c>
      <c r="B6" s="58"/>
      <c r="C6" s="58"/>
      <c r="D6" s="252" t="s">
        <v>145</v>
      </c>
      <c r="E6" s="58"/>
      <c r="F6" s="252" t="s">
        <v>469</v>
      </c>
      <c r="G6" s="252" t="s">
        <v>470</v>
      </c>
    </row>
    <row r="7" spans="1:7" x14ac:dyDescent="0.25">
      <c r="A7" s="2"/>
      <c r="B7" s="2"/>
      <c r="C7" s="2"/>
      <c r="D7" s="2"/>
      <c r="E7" s="2"/>
      <c r="F7" s="55"/>
      <c r="G7" s="55"/>
    </row>
    <row r="8" spans="1:7" ht="17.25" x14ac:dyDescent="0.25">
      <c r="A8" s="57" t="s">
        <v>3</v>
      </c>
      <c r="B8" s="2"/>
      <c r="C8" s="2"/>
      <c r="D8" s="253" t="s">
        <v>471</v>
      </c>
      <c r="E8" s="253"/>
      <c r="F8" s="55"/>
      <c r="G8" s="55"/>
    </row>
    <row r="9" spans="1:7" x14ac:dyDescent="0.25">
      <c r="A9" s="2"/>
      <c r="B9" s="2" t="s">
        <v>472</v>
      </c>
      <c r="C9" s="2"/>
      <c r="D9" s="118">
        <v>1</v>
      </c>
      <c r="E9" s="118"/>
      <c r="F9" s="55" t="s">
        <v>92</v>
      </c>
      <c r="G9" s="55" t="s">
        <v>473</v>
      </c>
    </row>
    <row r="10" spans="1:7" ht="17.25" x14ac:dyDescent="0.25">
      <c r="A10" s="2"/>
      <c r="B10" s="2" t="s">
        <v>474</v>
      </c>
      <c r="C10" s="2"/>
      <c r="D10" s="118">
        <v>1</v>
      </c>
      <c r="E10" s="118"/>
      <c r="F10" s="55" t="s">
        <v>92</v>
      </c>
      <c r="G10" s="55" t="s">
        <v>473</v>
      </c>
    </row>
    <row r="11" spans="1:7" ht="17.25" x14ac:dyDescent="0.25">
      <c r="A11" s="2"/>
      <c r="B11" s="2" t="s">
        <v>475</v>
      </c>
      <c r="C11" s="2"/>
      <c r="D11" s="118">
        <v>1</v>
      </c>
      <c r="E11" s="118"/>
      <c r="F11" s="55" t="s">
        <v>92</v>
      </c>
      <c r="G11" s="55" t="s">
        <v>473</v>
      </c>
    </row>
    <row r="12" spans="1:7" x14ac:dyDescent="0.25">
      <c r="A12" s="2"/>
      <c r="B12" s="2" t="s">
        <v>476</v>
      </c>
      <c r="C12" s="2"/>
      <c r="D12" s="118">
        <v>1</v>
      </c>
      <c r="E12" s="118"/>
      <c r="F12" s="55" t="s">
        <v>92</v>
      </c>
      <c r="G12" s="55" t="s">
        <v>473</v>
      </c>
    </row>
    <row r="13" spans="1:7" x14ac:dyDescent="0.25">
      <c r="A13" s="2"/>
      <c r="B13" s="2" t="s">
        <v>477</v>
      </c>
      <c r="C13" s="2"/>
      <c r="D13" s="118">
        <v>1</v>
      </c>
      <c r="E13" s="118"/>
      <c r="F13" s="55" t="s">
        <v>92</v>
      </c>
      <c r="G13" s="55" t="s">
        <v>473</v>
      </c>
    </row>
    <row r="14" spans="1:7" x14ac:dyDescent="0.25">
      <c r="A14" s="2"/>
      <c r="B14" s="2" t="s">
        <v>478</v>
      </c>
      <c r="C14" s="2"/>
      <c r="D14" s="118">
        <v>1</v>
      </c>
      <c r="E14" s="118"/>
      <c r="F14" s="55" t="s">
        <v>92</v>
      </c>
      <c r="G14" s="55" t="s">
        <v>473</v>
      </c>
    </row>
    <row r="15" spans="1:7" x14ac:dyDescent="0.25">
      <c r="A15" s="2"/>
      <c r="B15" s="2" t="s">
        <v>479</v>
      </c>
      <c r="C15" s="2"/>
      <c r="D15" s="118">
        <v>1</v>
      </c>
      <c r="E15" s="118"/>
      <c r="F15" s="55" t="s">
        <v>92</v>
      </c>
      <c r="G15" s="55" t="s">
        <v>473</v>
      </c>
    </row>
    <row r="16" spans="1:7" x14ac:dyDescent="0.25">
      <c r="A16" s="2"/>
      <c r="B16" s="2" t="s">
        <v>480</v>
      </c>
      <c r="C16" s="2"/>
      <c r="D16" s="118">
        <v>1</v>
      </c>
      <c r="E16" s="118"/>
      <c r="F16" s="55" t="s">
        <v>92</v>
      </c>
      <c r="G16" s="55" t="s">
        <v>473</v>
      </c>
    </row>
    <row r="17" spans="1:7" x14ac:dyDescent="0.25">
      <c r="A17" s="2"/>
      <c r="B17" s="2" t="s">
        <v>481</v>
      </c>
      <c r="C17" s="2"/>
      <c r="D17" s="118">
        <v>1</v>
      </c>
      <c r="E17" s="118"/>
      <c r="F17" s="55" t="s">
        <v>92</v>
      </c>
      <c r="G17" s="55" t="s">
        <v>473</v>
      </c>
    </row>
    <row r="18" spans="1:7" x14ac:dyDescent="0.25">
      <c r="A18" s="2"/>
      <c r="B18" s="2" t="s">
        <v>482</v>
      </c>
      <c r="C18" s="2"/>
      <c r="D18" s="118">
        <v>1</v>
      </c>
      <c r="E18" s="118"/>
      <c r="F18" s="55" t="s">
        <v>92</v>
      </c>
      <c r="G18" s="55" t="s">
        <v>473</v>
      </c>
    </row>
    <row r="19" spans="1:7" x14ac:dyDescent="0.25">
      <c r="A19" s="2"/>
      <c r="B19" s="2" t="s">
        <v>483</v>
      </c>
      <c r="C19" s="2"/>
      <c r="D19" s="118">
        <v>1</v>
      </c>
      <c r="E19" s="118"/>
      <c r="F19" s="55" t="s">
        <v>484</v>
      </c>
      <c r="G19" s="55" t="s">
        <v>473</v>
      </c>
    </row>
    <row r="20" spans="1:7" x14ac:dyDescent="0.25">
      <c r="A20" s="2"/>
      <c r="B20" s="2" t="s">
        <v>485</v>
      </c>
      <c r="C20" s="2"/>
      <c r="D20" s="254">
        <v>0.85</v>
      </c>
      <c r="E20" s="254"/>
      <c r="F20" s="55" t="s">
        <v>92</v>
      </c>
      <c r="G20" s="55" t="s">
        <v>473</v>
      </c>
    </row>
    <row r="21" spans="1:7" x14ac:dyDescent="0.25">
      <c r="A21" s="2"/>
      <c r="B21" s="2" t="s">
        <v>486</v>
      </c>
      <c r="C21" s="2"/>
      <c r="D21" s="255">
        <v>0.501</v>
      </c>
      <c r="E21" s="255"/>
      <c r="F21" s="55" t="s">
        <v>92</v>
      </c>
      <c r="G21" s="55" t="s">
        <v>473</v>
      </c>
    </row>
    <row r="22" spans="1:7" x14ac:dyDescent="0.25">
      <c r="A22" s="2"/>
      <c r="B22" s="2" t="s">
        <v>487</v>
      </c>
      <c r="C22" s="2"/>
      <c r="D22" s="254">
        <v>0.5</v>
      </c>
      <c r="E22" s="254"/>
      <c r="F22" s="55" t="s">
        <v>92</v>
      </c>
      <c r="G22" s="55" t="s">
        <v>488</v>
      </c>
    </row>
    <row r="23" spans="1:7" x14ac:dyDescent="0.25">
      <c r="A23" s="2"/>
      <c r="B23" s="2" t="s">
        <v>489</v>
      </c>
      <c r="C23" s="2"/>
      <c r="D23" s="254">
        <v>0.5</v>
      </c>
      <c r="E23" s="254"/>
      <c r="F23" s="55" t="s">
        <v>92</v>
      </c>
      <c r="G23" s="55" t="s">
        <v>488</v>
      </c>
    </row>
    <row r="24" spans="1:7" x14ac:dyDescent="0.25">
      <c r="A24" s="2"/>
      <c r="B24" s="2" t="s">
        <v>490</v>
      </c>
      <c r="C24" s="2"/>
      <c r="D24" s="254">
        <v>0.5</v>
      </c>
      <c r="E24" s="254"/>
      <c r="F24" s="55" t="s">
        <v>92</v>
      </c>
      <c r="G24" s="55" t="s">
        <v>488</v>
      </c>
    </row>
    <row r="25" spans="1:7" x14ac:dyDescent="0.25">
      <c r="A25" s="2"/>
      <c r="B25" s="2" t="s">
        <v>491</v>
      </c>
      <c r="C25" s="2"/>
      <c r="D25" s="254">
        <v>0.49</v>
      </c>
      <c r="E25" s="254"/>
      <c r="F25" s="55" t="s">
        <v>92</v>
      </c>
      <c r="G25" s="55" t="s">
        <v>492</v>
      </c>
    </row>
    <row r="26" spans="1:7" x14ac:dyDescent="0.25">
      <c r="A26" s="2"/>
      <c r="B26" s="2" t="s">
        <v>493</v>
      </c>
      <c r="C26" s="2"/>
      <c r="D26" s="255">
        <v>0.42499999999999999</v>
      </c>
      <c r="E26" s="255"/>
      <c r="F26" s="55" t="s">
        <v>92</v>
      </c>
      <c r="G26" s="55" t="s">
        <v>492</v>
      </c>
    </row>
    <row r="27" spans="1:7" x14ac:dyDescent="0.25">
      <c r="A27" s="2"/>
      <c r="B27" s="2" t="s">
        <v>494</v>
      </c>
      <c r="C27" s="2"/>
      <c r="D27" s="254">
        <v>0.33</v>
      </c>
      <c r="E27" s="254"/>
      <c r="F27" s="55" t="s">
        <v>92</v>
      </c>
      <c r="G27" s="55" t="s">
        <v>492</v>
      </c>
    </row>
    <row r="28" spans="1:7" x14ac:dyDescent="0.25">
      <c r="A28" s="2"/>
      <c r="B28" s="2" t="s">
        <v>495</v>
      </c>
      <c r="C28" s="2"/>
      <c r="D28" s="254">
        <v>0.23</v>
      </c>
      <c r="E28" s="254"/>
      <c r="F28" s="55" t="s">
        <v>92</v>
      </c>
      <c r="G28" s="55" t="s">
        <v>492</v>
      </c>
    </row>
    <row r="29" spans="1:7" x14ac:dyDescent="0.25">
      <c r="A29" s="2"/>
      <c r="B29" s="2" t="s">
        <v>496</v>
      </c>
      <c r="C29" s="2"/>
      <c r="D29" s="255">
        <v>0.17499999999999999</v>
      </c>
      <c r="E29" s="255"/>
      <c r="F29" s="256" t="s">
        <v>120</v>
      </c>
      <c r="G29" s="256" t="s">
        <v>492</v>
      </c>
    </row>
    <row r="30" spans="1:7" x14ac:dyDescent="0.25">
      <c r="A30" s="2"/>
      <c r="B30" s="2" t="s">
        <v>497</v>
      </c>
      <c r="C30" s="2"/>
      <c r="D30" s="254">
        <v>0.13</v>
      </c>
      <c r="E30" s="254"/>
      <c r="F30" s="256" t="s">
        <v>92</v>
      </c>
      <c r="G30" s="256" t="s">
        <v>498</v>
      </c>
    </row>
    <row r="31" spans="1:7" x14ac:dyDescent="0.25">
      <c r="A31" s="2"/>
      <c r="B31" s="2" t="s">
        <v>499</v>
      </c>
      <c r="C31" s="2"/>
      <c r="D31" s="255">
        <v>0.11600000000000001</v>
      </c>
      <c r="E31" s="255"/>
      <c r="F31" s="256" t="s">
        <v>92</v>
      </c>
      <c r="G31" s="256" t="s">
        <v>498</v>
      </c>
    </row>
    <row r="32" spans="1:7" x14ac:dyDescent="0.25">
      <c r="A32" s="2"/>
      <c r="B32" s="2"/>
      <c r="C32" s="2"/>
      <c r="D32" s="255"/>
      <c r="E32" s="255"/>
      <c r="F32" s="256"/>
      <c r="G32" s="256"/>
    </row>
    <row r="33" spans="1:7" ht="17.25" x14ac:dyDescent="0.25">
      <c r="A33" s="57" t="s">
        <v>4</v>
      </c>
      <c r="B33" s="2"/>
      <c r="C33" s="2"/>
      <c r="D33" s="253" t="s">
        <v>500</v>
      </c>
      <c r="E33" s="253"/>
      <c r="F33" s="256"/>
      <c r="G33" s="256"/>
    </row>
    <row r="34" spans="1:7" ht="17.25" x14ac:dyDescent="0.25">
      <c r="A34" s="57"/>
      <c r="B34" s="2" t="s">
        <v>501</v>
      </c>
      <c r="C34" s="2"/>
      <c r="D34" s="257" t="s">
        <v>502</v>
      </c>
      <c r="E34" s="257"/>
      <c r="F34" s="256" t="s">
        <v>164</v>
      </c>
      <c r="G34" s="256" t="s">
        <v>488</v>
      </c>
    </row>
    <row r="35" spans="1:7" ht="17.25" x14ac:dyDescent="0.25">
      <c r="A35" s="57"/>
      <c r="B35" s="2"/>
      <c r="C35" s="2" t="s">
        <v>166</v>
      </c>
      <c r="D35" s="257" t="s">
        <v>502</v>
      </c>
      <c r="E35" s="257"/>
      <c r="F35" s="256" t="s">
        <v>164</v>
      </c>
      <c r="G35" s="256" t="s">
        <v>488</v>
      </c>
    </row>
    <row r="36" spans="1:7" ht="17.25" x14ac:dyDescent="0.25">
      <c r="A36" s="57"/>
      <c r="B36" s="2"/>
      <c r="C36" s="2" t="s">
        <v>167</v>
      </c>
      <c r="D36" s="257" t="s">
        <v>502</v>
      </c>
      <c r="E36" s="257"/>
      <c r="F36" s="256" t="s">
        <v>164</v>
      </c>
      <c r="G36" s="256" t="s">
        <v>488</v>
      </c>
    </row>
    <row r="37" spans="1:7" ht="17.25" x14ac:dyDescent="0.25">
      <c r="A37" s="57"/>
      <c r="B37" s="2"/>
      <c r="C37" s="2" t="s">
        <v>169</v>
      </c>
      <c r="D37" s="257" t="s">
        <v>502</v>
      </c>
      <c r="E37" s="257"/>
      <c r="F37" s="256" t="s">
        <v>164</v>
      </c>
      <c r="G37" s="256" t="s">
        <v>488</v>
      </c>
    </row>
    <row r="38" spans="1:7" ht="17.25" x14ac:dyDescent="0.25">
      <c r="A38" s="57"/>
      <c r="B38" s="2"/>
      <c r="C38" s="2" t="s">
        <v>168</v>
      </c>
      <c r="D38" s="257" t="s">
        <v>502</v>
      </c>
      <c r="E38" s="257"/>
      <c r="F38" s="256" t="s">
        <v>164</v>
      </c>
      <c r="G38" s="256" t="s">
        <v>488</v>
      </c>
    </row>
    <row r="39" spans="1:7" x14ac:dyDescent="0.25">
      <c r="A39" s="57"/>
      <c r="B39" s="2" t="s">
        <v>503</v>
      </c>
      <c r="C39" s="2"/>
      <c r="D39" s="258">
        <v>0.5</v>
      </c>
      <c r="E39" s="258"/>
      <c r="F39" s="256" t="s">
        <v>174</v>
      </c>
      <c r="G39" s="256" t="s">
        <v>488</v>
      </c>
    </row>
    <row r="40" spans="1:7" x14ac:dyDescent="0.25">
      <c r="A40" s="57"/>
      <c r="B40" s="2"/>
      <c r="C40" s="2" t="s">
        <v>504</v>
      </c>
      <c r="D40" s="258">
        <v>0.5</v>
      </c>
      <c r="E40" s="258"/>
      <c r="F40" s="256" t="s">
        <v>174</v>
      </c>
      <c r="G40" s="256" t="s">
        <v>488</v>
      </c>
    </row>
    <row r="41" spans="1:7" x14ac:dyDescent="0.25">
      <c r="A41" s="57"/>
      <c r="B41" s="2"/>
      <c r="C41" s="2" t="s">
        <v>176</v>
      </c>
      <c r="D41" s="258">
        <v>0.5</v>
      </c>
      <c r="E41" s="258"/>
      <c r="F41" s="256" t="s">
        <v>174</v>
      </c>
      <c r="G41" s="256" t="s">
        <v>488</v>
      </c>
    </row>
    <row r="42" spans="1:7" ht="17.25" x14ac:dyDescent="0.25">
      <c r="A42" s="2"/>
      <c r="B42" s="2" t="s">
        <v>505</v>
      </c>
      <c r="C42" s="2"/>
      <c r="D42" s="258" t="s">
        <v>506</v>
      </c>
      <c r="E42" s="258"/>
      <c r="F42" s="256" t="s">
        <v>92</v>
      </c>
      <c r="G42" s="256" t="s">
        <v>473</v>
      </c>
    </row>
    <row r="43" spans="1:7" ht="17.25" x14ac:dyDescent="0.25">
      <c r="A43" s="2"/>
      <c r="B43" s="2"/>
      <c r="C43" s="2" t="s">
        <v>171</v>
      </c>
      <c r="D43" s="258" t="s">
        <v>506</v>
      </c>
      <c r="E43" s="258"/>
      <c r="F43" s="256" t="s">
        <v>92</v>
      </c>
      <c r="G43" s="256" t="s">
        <v>473</v>
      </c>
    </row>
    <row r="44" spans="1:7" ht="17.25" x14ac:dyDescent="0.25">
      <c r="A44" s="2"/>
      <c r="B44" s="2"/>
      <c r="C44" s="2" t="s">
        <v>172</v>
      </c>
      <c r="D44" s="258" t="s">
        <v>506</v>
      </c>
      <c r="E44" s="258"/>
      <c r="F44" s="256" t="s">
        <v>92</v>
      </c>
      <c r="G44" s="256" t="s">
        <v>473</v>
      </c>
    </row>
    <row r="45" spans="1:7" ht="17.25" x14ac:dyDescent="0.25">
      <c r="A45" s="2"/>
      <c r="B45" s="2"/>
      <c r="C45" s="2" t="s">
        <v>507</v>
      </c>
      <c r="D45" s="258" t="s">
        <v>506</v>
      </c>
      <c r="E45" s="258"/>
      <c r="F45" s="256" t="s">
        <v>92</v>
      </c>
      <c r="G45" s="256" t="s">
        <v>473</v>
      </c>
    </row>
    <row r="46" spans="1:7" x14ac:dyDescent="0.25">
      <c r="A46" s="57"/>
      <c r="B46" s="2" t="s">
        <v>508</v>
      </c>
      <c r="C46" s="2"/>
      <c r="D46" s="258">
        <v>1</v>
      </c>
      <c r="E46" s="258"/>
      <c r="F46" s="256" t="s">
        <v>112</v>
      </c>
      <c r="G46" s="256" t="s">
        <v>473</v>
      </c>
    </row>
    <row r="47" spans="1:7" x14ac:dyDescent="0.25">
      <c r="A47" s="57"/>
      <c r="B47" s="2"/>
      <c r="C47" s="2" t="s">
        <v>509</v>
      </c>
      <c r="D47" s="258">
        <v>1</v>
      </c>
      <c r="E47" s="258"/>
      <c r="F47" s="256" t="s">
        <v>112</v>
      </c>
      <c r="G47" s="256" t="s">
        <v>473</v>
      </c>
    </row>
    <row r="48" spans="1:7" x14ac:dyDescent="0.25">
      <c r="A48" s="57"/>
      <c r="B48" s="2"/>
      <c r="C48" s="2" t="s">
        <v>177</v>
      </c>
      <c r="D48" s="258">
        <v>1</v>
      </c>
      <c r="E48" s="258"/>
      <c r="F48" s="256" t="s">
        <v>112</v>
      </c>
      <c r="G48" s="256" t="s">
        <v>473</v>
      </c>
    </row>
    <row r="49" spans="1:7" x14ac:dyDescent="0.25">
      <c r="A49" s="57"/>
      <c r="B49" s="2"/>
      <c r="C49" s="2" t="s">
        <v>510</v>
      </c>
      <c r="D49" s="258">
        <v>0.51</v>
      </c>
      <c r="E49" s="258"/>
      <c r="F49" s="256" t="s">
        <v>112</v>
      </c>
      <c r="G49" s="256" t="s">
        <v>488</v>
      </c>
    </row>
    <row r="50" spans="1:7" x14ac:dyDescent="0.25">
      <c r="A50" s="57"/>
      <c r="B50" s="2" t="s">
        <v>511</v>
      </c>
      <c r="C50" s="2"/>
      <c r="D50" s="253"/>
      <c r="E50" s="253"/>
      <c r="F50" s="256"/>
      <c r="G50" s="256"/>
    </row>
    <row r="51" spans="1:7" x14ac:dyDescent="0.25">
      <c r="A51" s="57"/>
      <c r="B51" s="2"/>
      <c r="C51" s="2" t="s">
        <v>512</v>
      </c>
      <c r="D51" s="258">
        <v>1</v>
      </c>
      <c r="E51" s="258"/>
      <c r="F51" s="256" t="s">
        <v>164</v>
      </c>
      <c r="G51" s="256" t="s">
        <v>473</v>
      </c>
    </row>
    <row r="52" spans="1:7" x14ac:dyDescent="0.25">
      <c r="A52" s="57"/>
      <c r="B52" s="2"/>
      <c r="C52" s="2" t="s">
        <v>513</v>
      </c>
      <c r="D52" s="258">
        <v>1</v>
      </c>
      <c r="E52" s="258"/>
      <c r="F52" s="259" t="s">
        <v>514</v>
      </c>
      <c r="G52" s="256" t="s">
        <v>473</v>
      </c>
    </row>
    <row r="53" spans="1:7" x14ac:dyDescent="0.25">
      <c r="A53" s="57"/>
      <c r="B53" s="2"/>
      <c r="C53" s="2" t="s">
        <v>515</v>
      </c>
      <c r="D53" s="258">
        <v>0.5</v>
      </c>
      <c r="E53" s="258"/>
      <c r="F53" s="259" t="s">
        <v>164</v>
      </c>
      <c r="G53" s="256" t="s">
        <v>488</v>
      </c>
    </row>
    <row r="54" spans="1:7" x14ac:dyDescent="0.25">
      <c r="A54" s="57"/>
      <c r="B54" s="2"/>
      <c r="C54" s="2" t="s">
        <v>516</v>
      </c>
      <c r="D54" s="258">
        <v>0.5</v>
      </c>
      <c r="E54" s="258"/>
      <c r="F54" s="259" t="s">
        <v>174</v>
      </c>
      <c r="G54" s="256" t="s">
        <v>488</v>
      </c>
    </row>
    <row r="55" spans="1:7" x14ac:dyDescent="0.25">
      <c r="A55" s="57"/>
      <c r="B55" s="2" t="s">
        <v>517</v>
      </c>
      <c r="C55" s="2"/>
      <c r="D55" s="253"/>
      <c r="E55" s="253"/>
      <c r="F55" s="259"/>
      <c r="G55" s="256"/>
    </row>
    <row r="56" spans="1:7" x14ac:dyDescent="0.25">
      <c r="A56" s="57"/>
      <c r="B56" s="2"/>
      <c r="C56" s="2" t="s">
        <v>518</v>
      </c>
      <c r="D56" s="258">
        <v>1</v>
      </c>
      <c r="E56" s="258"/>
      <c r="F56" s="259" t="s">
        <v>519</v>
      </c>
      <c r="G56" s="256" t="s">
        <v>473</v>
      </c>
    </row>
    <row r="57" spans="1:7" x14ac:dyDescent="0.25">
      <c r="A57" s="57"/>
      <c r="B57" s="2"/>
      <c r="C57" s="2" t="s">
        <v>520</v>
      </c>
      <c r="D57" s="258">
        <v>0.6</v>
      </c>
      <c r="E57" s="258"/>
      <c r="F57" s="259" t="s">
        <v>519</v>
      </c>
      <c r="G57" s="256" t="s">
        <v>473</v>
      </c>
    </row>
    <row r="58" spans="1:7" x14ac:dyDescent="0.25">
      <c r="A58" s="57"/>
      <c r="B58" s="2" t="s">
        <v>521</v>
      </c>
      <c r="C58" s="2"/>
      <c r="D58" s="258"/>
      <c r="E58" s="258"/>
      <c r="F58" s="259"/>
      <c r="G58" s="256"/>
    </row>
    <row r="59" spans="1:7" x14ac:dyDescent="0.25">
      <c r="A59" s="57"/>
      <c r="B59" s="2"/>
      <c r="C59" s="2" t="s">
        <v>522</v>
      </c>
      <c r="D59" s="258">
        <v>1</v>
      </c>
      <c r="E59" s="258"/>
      <c r="F59" s="259" t="s">
        <v>519</v>
      </c>
      <c r="G59" s="256" t="s">
        <v>473</v>
      </c>
    </row>
    <row r="60" spans="1:7" x14ac:dyDescent="0.25">
      <c r="A60" s="57"/>
      <c r="B60" s="2"/>
      <c r="C60" s="2" t="s">
        <v>523</v>
      </c>
      <c r="D60" s="258">
        <v>0.5</v>
      </c>
      <c r="E60" s="258"/>
      <c r="F60" s="259" t="s">
        <v>519</v>
      </c>
      <c r="G60" s="256" t="s">
        <v>524</v>
      </c>
    </row>
    <row r="61" spans="1:7" x14ac:dyDescent="0.25">
      <c r="A61" s="2"/>
      <c r="B61" s="2" t="s">
        <v>525</v>
      </c>
      <c r="C61" s="2"/>
      <c r="D61" s="254">
        <v>1</v>
      </c>
      <c r="E61" s="254"/>
      <c r="F61" s="259" t="s">
        <v>92</v>
      </c>
      <c r="G61" s="256" t="s">
        <v>473</v>
      </c>
    </row>
    <row r="62" spans="1:7" x14ac:dyDescent="0.25">
      <c r="A62" s="2"/>
      <c r="B62" s="2" t="s">
        <v>526</v>
      </c>
      <c r="C62" s="2"/>
      <c r="D62" s="254">
        <v>1</v>
      </c>
      <c r="E62" s="254"/>
      <c r="F62" s="256" t="s">
        <v>92</v>
      </c>
      <c r="G62" s="256" t="s">
        <v>473</v>
      </c>
    </row>
    <row r="63" spans="1:7" x14ac:dyDescent="0.25">
      <c r="A63" s="2"/>
      <c r="B63" s="2"/>
      <c r="C63" s="2"/>
      <c r="D63" s="2"/>
      <c r="E63" s="2"/>
      <c r="F63" s="55"/>
      <c r="G63" s="55"/>
    </row>
    <row r="64" spans="1:7" x14ac:dyDescent="0.25">
      <c r="A64" s="57" t="s">
        <v>5</v>
      </c>
      <c r="B64" s="2"/>
      <c r="C64" s="2"/>
      <c r="D64" s="2"/>
      <c r="E64" s="2"/>
      <c r="F64" s="55"/>
      <c r="G64" s="55"/>
    </row>
    <row r="65" spans="1:7" x14ac:dyDescent="0.25">
      <c r="A65" s="2"/>
      <c r="B65" s="2" t="s">
        <v>122</v>
      </c>
      <c r="C65" s="2"/>
      <c r="D65" s="255">
        <v>0.501</v>
      </c>
      <c r="E65" s="255"/>
      <c r="F65" s="55" t="s">
        <v>527</v>
      </c>
      <c r="G65" s="55" t="s">
        <v>473</v>
      </c>
    </row>
    <row r="66" spans="1:7" x14ac:dyDescent="0.25">
      <c r="A66" s="2"/>
      <c r="B66" s="2" t="s">
        <v>528</v>
      </c>
      <c r="C66" s="2"/>
      <c r="D66" s="255">
        <v>0.501</v>
      </c>
      <c r="E66" s="255"/>
      <c r="F66" s="55" t="s">
        <v>527</v>
      </c>
      <c r="G66" s="55" t="s">
        <v>473</v>
      </c>
    </row>
    <row r="67" spans="1:7" x14ac:dyDescent="0.25">
      <c r="A67" s="2"/>
      <c r="B67" s="2" t="s">
        <v>529</v>
      </c>
      <c r="C67" s="2"/>
      <c r="D67" s="255">
        <v>0.501</v>
      </c>
      <c r="E67" s="255"/>
      <c r="F67" s="55" t="s">
        <v>527</v>
      </c>
      <c r="G67" s="55" t="s">
        <v>473</v>
      </c>
    </row>
    <row r="68" spans="1:7" x14ac:dyDescent="0.25">
      <c r="A68" s="2"/>
      <c r="B68" s="2" t="s">
        <v>123</v>
      </c>
      <c r="C68" s="2"/>
      <c r="D68" s="254">
        <v>0.44</v>
      </c>
      <c r="E68" s="254"/>
      <c r="F68" s="256" t="s">
        <v>527</v>
      </c>
      <c r="G68" s="256" t="s">
        <v>488</v>
      </c>
    </row>
    <row r="69" spans="1:7" x14ac:dyDescent="0.25">
      <c r="A69" s="2"/>
      <c r="B69" s="2" t="s">
        <v>530</v>
      </c>
      <c r="C69" s="2"/>
      <c r="D69" s="255">
        <v>0.81899999999999995</v>
      </c>
      <c r="E69" s="255"/>
      <c r="F69" s="256" t="s">
        <v>531</v>
      </c>
      <c r="G69" s="256" t="s">
        <v>473</v>
      </c>
    </row>
    <row r="70" spans="1:7" x14ac:dyDescent="0.25">
      <c r="A70" s="2"/>
      <c r="B70" s="2"/>
      <c r="C70" s="2"/>
      <c r="D70" s="254"/>
      <c r="E70" s="254"/>
      <c r="F70" s="256"/>
      <c r="G70" s="256"/>
    </row>
    <row r="71" spans="1:7" x14ac:dyDescent="0.25">
      <c r="A71" s="57" t="s">
        <v>6</v>
      </c>
      <c r="B71" s="2"/>
      <c r="C71" s="2"/>
      <c r="D71" s="254"/>
      <c r="E71" s="254"/>
      <c r="F71" s="256"/>
      <c r="G71" s="256"/>
    </row>
    <row r="72" spans="1:7" x14ac:dyDescent="0.25">
      <c r="A72" s="2"/>
      <c r="B72" s="2" t="s">
        <v>146</v>
      </c>
      <c r="C72" s="2"/>
      <c r="D72" s="254">
        <v>1</v>
      </c>
      <c r="E72" s="254"/>
      <c r="F72" s="256" t="s">
        <v>532</v>
      </c>
      <c r="G72" s="256" t="s">
        <v>473</v>
      </c>
    </row>
    <row r="73" spans="1:7" x14ac:dyDescent="0.25">
      <c r="A73" s="2"/>
      <c r="B73" s="2" t="s">
        <v>147</v>
      </c>
      <c r="C73" s="2"/>
      <c r="D73" s="254">
        <v>1</v>
      </c>
      <c r="E73" s="254"/>
      <c r="F73" s="256" t="s">
        <v>532</v>
      </c>
      <c r="G73" s="256" t="s">
        <v>473</v>
      </c>
    </row>
    <row r="74" spans="1:7" x14ac:dyDescent="0.25">
      <c r="A74" s="2"/>
      <c r="B74" s="2"/>
      <c r="C74" s="2"/>
      <c r="D74" s="255"/>
      <c r="E74" s="255"/>
      <c r="F74" s="256"/>
      <c r="G74" s="256"/>
    </row>
    <row r="75" spans="1:7" x14ac:dyDescent="0.25">
      <c r="A75" s="57" t="s">
        <v>7</v>
      </c>
      <c r="B75" s="2"/>
      <c r="C75" s="2"/>
      <c r="D75" s="255"/>
      <c r="E75" s="255"/>
      <c r="F75" s="256"/>
      <c r="G75" s="256"/>
    </row>
    <row r="76" spans="1:7" x14ac:dyDescent="0.25">
      <c r="A76" s="2"/>
      <c r="B76" s="2" t="s">
        <v>155</v>
      </c>
      <c r="C76" s="2"/>
      <c r="D76" s="254">
        <v>1</v>
      </c>
      <c r="E76" s="254"/>
      <c r="F76" s="256" t="s">
        <v>532</v>
      </c>
      <c r="G76" s="256" t="s">
        <v>473</v>
      </c>
    </row>
    <row r="77" spans="1:7" x14ac:dyDescent="0.25">
      <c r="A77" s="2"/>
      <c r="B77" s="2" t="s">
        <v>156</v>
      </c>
      <c r="C77" s="2"/>
      <c r="D77" s="254">
        <v>1</v>
      </c>
      <c r="E77" s="254"/>
      <c r="F77" s="256" t="s">
        <v>532</v>
      </c>
      <c r="G77" s="256" t="s">
        <v>473</v>
      </c>
    </row>
    <row r="78" spans="1:7" x14ac:dyDescent="0.25">
      <c r="A78" s="2"/>
      <c r="B78" s="2"/>
      <c r="C78" s="2"/>
      <c r="D78" s="255"/>
      <c r="E78" s="255"/>
      <c r="F78" s="256"/>
      <c r="G78" s="256"/>
    </row>
    <row r="79" spans="1:7" x14ac:dyDescent="0.25">
      <c r="A79" s="57" t="s">
        <v>355</v>
      </c>
      <c r="B79" s="2"/>
      <c r="C79" s="2"/>
      <c r="D79" s="255"/>
      <c r="E79" s="255"/>
      <c r="F79" s="256"/>
      <c r="G79" s="256"/>
    </row>
    <row r="80" spans="1:7" x14ac:dyDescent="0.25">
      <c r="A80" s="2"/>
      <c r="B80" s="2" t="s">
        <v>48</v>
      </c>
      <c r="C80" s="2"/>
      <c r="D80" s="255">
        <v>0.69699999999999995</v>
      </c>
      <c r="E80" s="255"/>
      <c r="F80" s="256" t="s">
        <v>92</v>
      </c>
      <c r="G80" s="256" t="s">
        <v>473</v>
      </c>
    </row>
    <row r="81" spans="1:7" ht="17.25" x14ac:dyDescent="0.25">
      <c r="A81" s="2"/>
      <c r="B81" s="2"/>
      <c r="C81" s="90" t="s">
        <v>533</v>
      </c>
      <c r="D81" s="254">
        <v>0.77</v>
      </c>
      <c r="E81" s="254"/>
      <c r="F81" s="256" t="s">
        <v>92</v>
      </c>
      <c r="G81" s="256" t="s">
        <v>473</v>
      </c>
    </row>
    <row r="82" spans="1:7" ht="17.25" x14ac:dyDescent="0.25">
      <c r="A82" s="2"/>
      <c r="B82" s="2"/>
      <c r="C82" s="90" t="s">
        <v>534</v>
      </c>
      <c r="D82" s="254">
        <v>0.77</v>
      </c>
      <c r="E82" s="254"/>
      <c r="F82" s="256" t="s">
        <v>92</v>
      </c>
      <c r="G82" s="256" t="s">
        <v>473</v>
      </c>
    </row>
    <row r="83" spans="1:7" x14ac:dyDescent="0.25">
      <c r="A83" s="2"/>
      <c r="B83" s="2" t="s">
        <v>88</v>
      </c>
      <c r="C83" s="2"/>
      <c r="D83" s="254">
        <v>1</v>
      </c>
      <c r="E83" s="254"/>
      <c r="F83" s="256" t="s">
        <v>532</v>
      </c>
      <c r="G83" s="256" t="s">
        <v>473</v>
      </c>
    </row>
    <row r="84" spans="1:7" ht="17.25" x14ac:dyDescent="0.25">
      <c r="A84" s="2"/>
      <c r="B84" s="2"/>
      <c r="C84" s="2" t="s">
        <v>535</v>
      </c>
      <c r="D84" s="254">
        <v>0.5</v>
      </c>
      <c r="E84" s="254"/>
      <c r="F84" s="256" t="s">
        <v>532</v>
      </c>
      <c r="G84" s="256" t="s">
        <v>524</v>
      </c>
    </row>
    <row r="85" spans="1:7" x14ac:dyDescent="0.25">
      <c r="A85" s="2"/>
      <c r="B85" s="2" t="s">
        <v>51</v>
      </c>
      <c r="C85" s="2"/>
      <c r="D85" s="254">
        <v>0.4</v>
      </c>
      <c r="E85" s="254"/>
      <c r="F85" s="256" t="s">
        <v>536</v>
      </c>
      <c r="G85" s="256" t="s">
        <v>524</v>
      </c>
    </row>
    <row r="86" spans="1:7" x14ac:dyDescent="0.25">
      <c r="A86" s="2"/>
      <c r="B86" s="2"/>
      <c r="C86" s="2"/>
      <c r="D86" s="254"/>
      <c r="E86" s="254"/>
      <c r="F86" s="256"/>
      <c r="G86" s="256"/>
    </row>
    <row r="87" spans="1:7" x14ac:dyDescent="0.25">
      <c r="A87" s="57" t="s">
        <v>8</v>
      </c>
      <c r="B87" s="2"/>
      <c r="C87" s="2"/>
      <c r="D87" s="254"/>
      <c r="E87" s="254"/>
      <c r="F87" s="256"/>
      <c r="G87" s="256"/>
    </row>
    <row r="88" spans="1:7" x14ac:dyDescent="0.25">
      <c r="A88" s="2"/>
      <c r="B88" s="2" t="s">
        <v>537</v>
      </c>
      <c r="C88" s="2"/>
      <c r="D88" s="254"/>
      <c r="E88" s="254"/>
      <c r="F88" s="256"/>
      <c r="G88" s="256"/>
    </row>
    <row r="89" spans="1:7" x14ac:dyDescent="0.25">
      <c r="A89" s="2"/>
      <c r="B89" s="2"/>
      <c r="C89" s="2" t="s">
        <v>116</v>
      </c>
      <c r="D89" s="254">
        <v>1</v>
      </c>
      <c r="E89" s="254"/>
      <c r="F89" s="256" t="s">
        <v>109</v>
      </c>
      <c r="G89" s="256" t="s">
        <v>473</v>
      </c>
    </row>
    <row r="90" spans="1:7" x14ac:dyDescent="0.25">
      <c r="A90" s="2"/>
      <c r="B90" s="2"/>
      <c r="C90" s="2" t="s">
        <v>118</v>
      </c>
      <c r="D90" s="254">
        <v>0.88</v>
      </c>
      <c r="E90" s="254"/>
      <c r="F90" s="256" t="s">
        <v>109</v>
      </c>
      <c r="G90" s="256" t="s">
        <v>488</v>
      </c>
    </row>
    <row r="91" spans="1:7" x14ac:dyDescent="0.25">
      <c r="A91" s="2"/>
      <c r="B91" s="2"/>
      <c r="C91" s="2" t="s">
        <v>538</v>
      </c>
      <c r="D91" s="254">
        <v>1</v>
      </c>
      <c r="E91" s="254"/>
      <c r="F91" s="256" t="s">
        <v>109</v>
      </c>
      <c r="G91" s="256" t="s">
        <v>473</v>
      </c>
    </row>
    <row r="92" spans="1:7" x14ac:dyDescent="0.25">
      <c r="A92" s="2"/>
      <c r="B92" s="2"/>
      <c r="C92" s="2" t="s">
        <v>539</v>
      </c>
      <c r="D92" s="254">
        <v>0.7</v>
      </c>
      <c r="E92" s="254"/>
      <c r="F92" s="256" t="s">
        <v>109</v>
      </c>
      <c r="G92" s="256" t="s">
        <v>488</v>
      </c>
    </row>
    <row r="93" spans="1:7" x14ac:dyDescent="0.25">
      <c r="A93" s="2"/>
      <c r="B93" s="2"/>
      <c r="C93" s="2" t="s">
        <v>540</v>
      </c>
      <c r="D93" s="255">
        <v>0.83299999999999996</v>
      </c>
      <c r="E93" s="255"/>
      <c r="F93" s="256" t="s">
        <v>109</v>
      </c>
      <c r="G93" s="256" t="s">
        <v>488</v>
      </c>
    </row>
    <row r="94" spans="1:7" x14ac:dyDescent="0.25">
      <c r="A94" s="2"/>
      <c r="B94" s="2"/>
      <c r="C94" s="2" t="s">
        <v>114</v>
      </c>
      <c r="D94" s="254">
        <v>0.51</v>
      </c>
      <c r="E94" s="254"/>
      <c r="F94" s="256" t="s">
        <v>109</v>
      </c>
      <c r="G94" s="256" t="s">
        <v>488</v>
      </c>
    </row>
    <row r="95" spans="1:7" x14ac:dyDescent="0.25">
      <c r="A95" s="2"/>
      <c r="B95" s="2"/>
      <c r="C95" s="2" t="s">
        <v>115</v>
      </c>
      <c r="D95" s="255">
        <v>0.88200000000000001</v>
      </c>
      <c r="E95" s="255"/>
      <c r="F95" s="256" t="s">
        <v>109</v>
      </c>
      <c r="G95" s="256" t="s">
        <v>488</v>
      </c>
    </row>
    <row r="96" spans="1:7" x14ac:dyDescent="0.25">
      <c r="A96" s="2"/>
      <c r="B96" s="2"/>
      <c r="C96" s="2" t="s">
        <v>541</v>
      </c>
      <c r="D96" s="254">
        <v>0.7</v>
      </c>
      <c r="E96" s="254"/>
      <c r="F96" s="256" t="s">
        <v>109</v>
      </c>
      <c r="G96" s="256" t="s">
        <v>488</v>
      </c>
    </row>
    <row r="97" spans="1:7" x14ac:dyDescent="0.25">
      <c r="A97" s="2"/>
      <c r="B97" s="2"/>
      <c r="C97" s="2" t="s">
        <v>117</v>
      </c>
      <c r="D97" s="255">
        <v>0.23300000000000001</v>
      </c>
      <c r="E97" s="255"/>
      <c r="F97" s="256" t="s">
        <v>109</v>
      </c>
      <c r="G97" s="256" t="s">
        <v>492</v>
      </c>
    </row>
    <row r="98" spans="1:7" x14ac:dyDescent="0.25">
      <c r="A98" s="2"/>
      <c r="B98" s="2"/>
      <c r="C98" s="2" t="s">
        <v>542</v>
      </c>
      <c r="D98" s="255">
        <v>0.254</v>
      </c>
      <c r="E98" s="255"/>
      <c r="F98" s="256" t="s">
        <v>109</v>
      </c>
      <c r="G98" s="256" t="s">
        <v>492</v>
      </c>
    </row>
    <row r="99" spans="1:7" x14ac:dyDescent="0.25">
      <c r="A99" s="2"/>
      <c r="B99" s="2"/>
      <c r="C99" s="2" t="s">
        <v>543</v>
      </c>
      <c r="D99" s="255">
        <v>0.17599999999999999</v>
      </c>
      <c r="E99" s="255"/>
      <c r="F99" s="256" t="s">
        <v>109</v>
      </c>
      <c r="G99" s="256" t="s">
        <v>492</v>
      </c>
    </row>
    <row r="100" spans="1:7" x14ac:dyDescent="0.25">
      <c r="A100" s="2"/>
      <c r="B100" s="2"/>
      <c r="C100" s="2" t="s">
        <v>544</v>
      </c>
      <c r="D100" s="254">
        <v>1</v>
      </c>
      <c r="E100" s="254"/>
      <c r="F100" s="256" t="s">
        <v>112</v>
      </c>
      <c r="G100" s="256" t="s">
        <v>473</v>
      </c>
    </row>
    <row r="101" spans="1:7" x14ac:dyDescent="0.25">
      <c r="A101" s="2"/>
      <c r="B101" s="2" t="s">
        <v>545</v>
      </c>
      <c r="C101" s="2"/>
      <c r="D101" s="254"/>
      <c r="E101" s="254"/>
      <c r="F101" s="256"/>
      <c r="G101" s="256"/>
    </row>
    <row r="102" spans="1:7" x14ac:dyDescent="0.25">
      <c r="A102" s="2"/>
      <c r="B102" s="2"/>
      <c r="C102" s="2" t="s">
        <v>99</v>
      </c>
      <c r="D102" s="254">
        <v>1</v>
      </c>
      <c r="E102" s="254"/>
      <c r="F102" s="256" t="s">
        <v>92</v>
      </c>
      <c r="G102" s="256" t="s">
        <v>473</v>
      </c>
    </row>
    <row r="103" spans="1:7" x14ac:dyDescent="0.25">
      <c r="A103" s="2"/>
      <c r="B103" s="2"/>
      <c r="C103" s="2" t="s">
        <v>100</v>
      </c>
      <c r="D103" s="254">
        <v>1</v>
      </c>
      <c r="E103" s="254"/>
      <c r="F103" s="256" t="s">
        <v>92</v>
      </c>
      <c r="G103" s="256" t="s">
        <v>473</v>
      </c>
    </row>
    <row r="104" spans="1:7" x14ac:dyDescent="0.25">
      <c r="A104" s="2"/>
      <c r="B104" s="2"/>
      <c r="C104" s="2" t="s">
        <v>101</v>
      </c>
      <c r="D104" s="254">
        <v>1</v>
      </c>
      <c r="E104" s="254"/>
      <c r="F104" s="256" t="s">
        <v>92</v>
      </c>
      <c r="G104" s="256" t="s">
        <v>473</v>
      </c>
    </row>
    <row r="105" spans="1:7" x14ac:dyDescent="0.25">
      <c r="A105" s="2"/>
      <c r="B105" s="2"/>
      <c r="C105" s="2" t="s">
        <v>102</v>
      </c>
      <c r="D105" s="254">
        <v>1</v>
      </c>
      <c r="E105" s="254"/>
      <c r="F105" s="256" t="s">
        <v>92</v>
      </c>
      <c r="G105" s="256" t="s">
        <v>473</v>
      </c>
    </row>
    <row r="106" spans="1:7" x14ac:dyDescent="0.25">
      <c r="A106" s="2"/>
      <c r="B106" s="2"/>
      <c r="C106" s="2" t="s">
        <v>104</v>
      </c>
      <c r="D106" s="254">
        <v>1</v>
      </c>
      <c r="E106" s="254"/>
      <c r="F106" s="256" t="s">
        <v>92</v>
      </c>
      <c r="G106" s="256" t="s">
        <v>473</v>
      </c>
    </row>
    <row r="107" spans="1:7" x14ac:dyDescent="0.25">
      <c r="A107" s="2"/>
      <c r="B107" s="2"/>
      <c r="C107" s="2" t="s">
        <v>106</v>
      </c>
      <c r="D107" s="254">
        <v>1</v>
      </c>
      <c r="E107" s="254"/>
      <c r="F107" s="256" t="s">
        <v>92</v>
      </c>
      <c r="G107" s="256" t="s">
        <v>473</v>
      </c>
    </row>
    <row r="108" spans="1:7" x14ac:dyDescent="0.25">
      <c r="A108" s="2"/>
      <c r="B108" s="2"/>
      <c r="C108" s="2" t="s">
        <v>107</v>
      </c>
      <c r="D108" s="254">
        <v>1</v>
      </c>
      <c r="E108" s="254"/>
      <c r="F108" s="256" t="s">
        <v>92</v>
      </c>
      <c r="G108" s="256" t="s">
        <v>473</v>
      </c>
    </row>
    <row r="109" spans="1:7" x14ac:dyDescent="0.25">
      <c r="A109" s="2"/>
      <c r="B109" s="2"/>
      <c r="C109" s="2" t="s">
        <v>105</v>
      </c>
      <c r="D109" s="254">
        <v>0.5</v>
      </c>
      <c r="E109" s="254"/>
      <c r="F109" s="256" t="s">
        <v>92</v>
      </c>
      <c r="G109" s="256" t="s">
        <v>488</v>
      </c>
    </row>
    <row r="110" spans="1:7" x14ac:dyDescent="0.25">
      <c r="A110" s="2"/>
      <c r="B110" s="2"/>
      <c r="C110" s="2" t="s">
        <v>546</v>
      </c>
      <c r="D110" s="254">
        <v>0.5</v>
      </c>
      <c r="E110" s="254"/>
      <c r="F110" s="256" t="s">
        <v>92</v>
      </c>
      <c r="G110" s="256" t="s">
        <v>488</v>
      </c>
    </row>
    <row r="111" spans="1:7" ht="17.25" x14ac:dyDescent="0.25">
      <c r="A111" s="2"/>
      <c r="B111" s="2"/>
      <c r="C111" s="2" t="s">
        <v>547</v>
      </c>
      <c r="D111" s="254">
        <v>0.73</v>
      </c>
      <c r="E111" s="254"/>
      <c r="F111" s="256" t="s">
        <v>92</v>
      </c>
      <c r="G111" s="256" t="s">
        <v>473</v>
      </c>
    </row>
    <row r="112" spans="1:7" ht="17.25" x14ac:dyDescent="0.25">
      <c r="A112" s="2"/>
      <c r="B112" s="2"/>
      <c r="C112" s="2" t="s">
        <v>548</v>
      </c>
      <c r="D112" s="254">
        <v>0.73</v>
      </c>
      <c r="E112" s="254"/>
      <c r="F112" s="256" t="s">
        <v>92</v>
      </c>
      <c r="G112" s="256" t="s">
        <v>473</v>
      </c>
    </row>
    <row r="113" spans="1:7" x14ac:dyDescent="0.25">
      <c r="A113" s="2"/>
      <c r="B113" s="2"/>
      <c r="C113" s="2" t="s">
        <v>549</v>
      </c>
      <c r="D113" s="255">
        <v>0.23200000000000001</v>
      </c>
      <c r="E113" s="255"/>
      <c r="F113" s="256" t="s">
        <v>92</v>
      </c>
      <c r="G113" s="256" t="s">
        <v>492</v>
      </c>
    </row>
    <row r="114" spans="1:7" x14ac:dyDescent="0.25">
      <c r="A114" s="2"/>
      <c r="B114" s="2" t="s">
        <v>464</v>
      </c>
      <c r="C114" s="2"/>
      <c r="D114" s="255">
        <v>0.33300000000000002</v>
      </c>
      <c r="E114" s="255"/>
      <c r="F114" s="256" t="s">
        <v>93</v>
      </c>
      <c r="G114" s="256" t="s">
        <v>492</v>
      </c>
    </row>
    <row r="115" spans="1:7" x14ac:dyDescent="0.25">
      <c r="A115" s="2"/>
      <c r="B115" s="2"/>
      <c r="C115" s="2"/>
      <c r="D115" s="254"/>
      <c r="E115" s="254"/>
      <c r="F115" s="256"/>
      <c r="G115" s="256"/>
    </row>
    <row r="116" spans="1:7" x14ac:dyDescent="0.25">
      <c r="A116" s="57" t="s">
        <v>550</v>
      </c>
      <c r="B116" s="2"/>
      <c r="C116" s="2"/>
      <c r="D116" s="254"/>
      <c r="E116" s="254"/>
      <c r="F116" s="256"/>
      <c r="G116" s="256"/>
    </row>
    <row r="117" spans="1:7" ht="17.25" x14ac:dyDescent="0.25">
      <c r="A117" s="2"/>
      <c r="B117" s="2" t="s">
        <v>551</v>
      </c>
      <c r="C117" s="2"/>
      <c r="D117" s="254">
        <v>1</v>
      </c>
      <c r="E117" s="254"/>
      <c r="F117" s="256" t="s">
        <v>92</v>
      </c>
      <c r="G117" s="256" t="s">
        <v>473</v>
      </c>
    </row>
    <row r="118" spans="1:7" ht="15.75" thickBot="1" x14ac:dyDescent="0.3">
      <c r="A118" s="215"/>
      <c r="B118" s="215" t="s">
        <v>552</v>
      </c>
      <c r="C118" s="215"/>
      <c r="D118" s="260">
        <v>9.8000000000000004E-2</v>
      </c>
      <c r="E118" s="260"/>
      <c r="F118" s="261" t="s">
        <v>553</v>
      </c>
      <c r="G118" s="261" t="s">
        <v>498</v>
      </c>
    </row>
    <row r="119" spans="1:7" x14ac:dyDescent="0.25">
      <c r="A119" s="2"/>
      <c r="B119" s="2"/>
      <c r="C119" s="2"/>
      <c r="D119" s="255"/>
      <c r="E119" s="255"/>
      <c r="F119" s="90"/>
      <c r="G119" s="90"/>
    </row>
    <row r="120" spans="1:7" ht="25.5" customHeight="1" x14ac:dyDescent="0.25">
      <c r="A120" s="267" t="s">
        <v>554</v>
      </c>
      <c r="B120" s="267"/>
      <c r="C120" s="267"/>
      <c r="D120" s="267"/>
      <c r="E120" s="267"/>
      <c r="F120" s="267"/>
      <c r="G120" s="267"/>
    </row>
    <row r="121" spans="1:7" x14ac:dyDescent="0.25">
      <c r="A121" s="268" t="s">
        <v>555</v>
      </c>
      <c r="B121" s="268"/>
      <c r="C121" s="268"/>
      <c r="D121" s="268"/>
      <c r="E121" s="268"/>
      <c r="F121" s="268"/>
      <c r="G121" s="268"/>
    </row>
    <row r="122" spans="1:7" x14ac:dyDescent="0.25">
      <c r="A122" s="268" t="s">
        <v>556</v>
      </c>
      <c r="B122" s="268"/>
      <c r="C122" s="268"/>
      <c r="D122" s="268"/>
      <c r="E122" s="268"/>
      <c r="F122" s="268"/>
      <c r="G122" s="268"/>
    </row>
    <row r="123" spans="1:7" x14ac:dyDescent="0.25">
      <c r="A123" s="268" t="s">
        <v>557</v>
      </c>
      <c r="B123" s="268"/>
      <c r="C123" s="268"/>
      <c r="D123" s="268"/>
      <c r="E123" s="268"/>
      <c r="F123" s="268"/>
      <c r="G123" s="268"/>
    </row>
    <row r="124" spans="1:7" ht="27.75" customHeight="1" x14ac:dyDescent="0.25">
      <c r="A124" s="269" t="s">
        <v>558</v>
      </c>
      <c r="B124" s="269"/>
      <c r="C124" s="269"/>
      <c r="D124" s="269"/>
      <c r="E124" s="269"/>
      <c r="F124" s="269"/>
      <c r="G124" s="269"/>
    </row>
    <row r="125" spans="1:7" ht="25.5" customHeight="1" x14ac:dyDescent="0.25">
      <c r="A125" s="267" t="s">
        <v>559</v>
      </c>
      <c r="B125" s="267"/>
      <c r="C125" s="267"/>
      <c r="D125" s="267"/>
      <c r="E125" s="267"/>
      <c r="F125" s="267"/>
      <c r="G125" s="267"/>
    </row>
    <row r="126" spans="1:7" ht="38.25" customHeight="1" x14ac:dyDescent="0.25">
      <c r="A126" s="267" t="s">
        <v>560</v>
      </c>
      <c r="B126" s="267"/>
      <c r="C126" s="267"/>
      <c r="D126" s="267"/>
      <c r="E126" s="267"/>
      <c r="F126" s="267"/>
      <c r="G126" s="267"/>
    </row>
    <row r="127" spans="1:7" x14ac:dyDescent="0.25">
      <c r="A127" s="268" t="s">
        <v>561</v>
      </c>
      <c r="B127" s="268"/>
      <c r="C127" s="268"/>
      <c r="D127" s="268"/>
      <c r="E127" s="268"/>
      <c r="F127" s="268"/>
      <c r="G127" s="268"/>
    </row>
    <row r="128" spans="1:7" x14ac:dyDescent="0.25">
      <c r="A128" s="268" t="s">
        <v>562</v>
      </c>
      <c r="B128" s="268"/>
      <c r="C128" s="268"/>
      <c r="D128" s="268"/>
      <c r="E128" s="268"/>
      <c r="F128" s="268"/>
      <c r="G128" s="268"/>
    </row>
    <row r="129" spans="1:7" x14ac:dyDescent="0.25">
      <c r="A129" s="268" t="s">
        <v>563</v>
      </c>
      <c r="B129" s="268"/>
      <c r="C129" s="268"/>
      <c r="D129" s="268"/>
      <c r="E129" s="268"/>
      <c r="F129" s="268"/>
      <c r="G129" s="268"/>
    </row>
    <row r="130" spans="1:7" x14ac:dyDescent="0.25">
      <c r="A130" s="2"/>
      <c r="B130" s="2"/>
      <c r="C130" s="2"/>
      <c r="D130" s="2"/>
      <c r="E130" s="2"/>
      <c r="F130" s="2"/>
      <c r="G130" s="2"/>
    </row>
    <row r="131" spans="1:7" x14ac:dyDescent="0.25">
      <c r="A131" s="262" t="s">
        <v>564</v>
      </c>
      <c r="B131" s="2"/>
      <c r="C131" s="2"/>
      <c r="D131" s="2"/>
      <c r="E131" s="2"/>
      <c r="F131" s="2"/>
      <c r="G131" s="2"/>
    </row>
    <row r="132" spans="1:7" ht="4.5" customHeight="1" x14ac:dyDescent="0.25">
      <c r="A132" s="262"/>
      <c r="B132" s="2"/>
      <c r="C132" s="2"/>
      <c r="D132" s="2"/>
      <c r="E132" s="2"/>
      <c r="F132" s="2"/>
      <c r="G132" s="2"/>
    </row>
    <row r="133" spans="1:7" x14ac:dyDescent="0.25">
      <c r="A133" s="57" t="s">
        <v>473</v>
      </c>
      <c r="B133" s="2"/>
      <c r="C133" s="2"/>
      <c r="D133" s="2"/>
      <c r="E133" s="2"/>
      <c r="F133" s="2"/>
      <c r="G133" s="2"/>
    </row>
    <row r="134" spans="1:7" ht="45.75" customHeight="1" x14ac:dyDescent="0.25">
      <c r="A134" s="264" t="s">
        <v>568</v>
      </c>
      <c r="B134" s="264"/>
      <c r="C134" s="264"/>
      <c r="D134" s="264"/>
      <c r="E134" s="264"/>
      <c r="F134" s="264"/>
      <c r="G134" s="264"/>
    </row>
    <row r="135" spans="1:7" x14ac:dyDescent="0.25">
      <c r="A135" s="2"/>
      <c r="B135" s="2"/>
      <c r="C135" s="2"/>
      <c r="D135" s="2"/>
      <c r="E135" s="2"/>
      <c r="F135" s="2"/>
      <c r="G135" s="2"/>
    </row>
    <row r="136" spans="1:7" x14ac:dyDescent="0.25">
      <c r="A136" s="57" t="s">
        <v>569</v>
      </c>
      <c r="B136" s="2"/>
      <c r="C136" s="2"/>
      <c r="D136" s="2"/>
      <c r="E136" s="2"/>
      <c r="F136" s="2"/>
      <c r="G136" s="2"/>
    </row>
    <row r="137" spans="1:7" ht="87.75" customHeight="1" x14ac:dyDescent="0.25">
      <c r="A137" s="270" t="s">
        <v>570</v>
      </c>
      <c r="B137" s="270"/>
      <c r="C137" s="270"/>
      <c r="D137" s="270"/>
      <c r="E137" s="270"/>
      <c r="F137" s="270"/>
      <c r="G137" s="270"/>
    </row>
    <row r="138" spans="1:7" x14ac:dyDescent="0.25">
      <c r="A138" s="272"/>
      <c r="B138" s="272"/>
      <c r="C138" s="272"/>
      <c r="D138" s="272"/>
      <c r="E138" s="272"/>
      <c r="F138" s="272"/>
      <c r="G138" s="272"/>
    </row>
    <row r="139" spans="1:7" x14ac:dyDescent="0.25">
      <c r="A139" s="271" t="s">
        <v>571</v>
      </c>
      <c r="B139" s="2"/>
      <c r="C139" s="2"/>
      <c r="D139" s="2"/>
      <c r="E139" s="2"/>
      <c r="F139" s="2"/>
      <c r="G139" s="2"/>
    </row>
    <row r="140" spans="1:7" ht="44.25" customHeight="1" x14ac:dyDescent="0.25">
      <c r="A140" s="264" t="s">
        <v>572</v>
      </c>
      <c r="B140" s="264"/>
      <c r="C140" s="264"/>
      <c r="D140" s="264"/>
      <c r="E140" s="264"/>
      <c r="F140" s="264"/>
      <c r="G140" s="264"/>
    </row>
    <row r="141" spans="1:7" x14ac:dyDescent="0.25">
      <c r="A141" s="2"/>
      <c r="B141" s="2"/>
      <c r="C141" s="2"/>
      <c r="D141" s="2"/>
      <c r="E141" s="2"/>
      <c r="F141" s="2"/>
      <c r="G141" s="2"/>
    </row>
    <row r="142" spans="1:7" x14ac:dyDescent="0.25">
      <c r="A142" s="271" t="s">
        <v>573</v>
      </c>
      <c r="B142" s="2"/>
      <c r="C142" s="2"/>
      <c r="D142" s="2"/>
      <c r="E142" s="2"/>
      <c r="F142" s="2"/>
      <c r="G142" s="2"/>
    </row>
    <row r="143" spans="1:7" ht="88.5" customHeight="1" x14ac:dyDescent="0.25">
      <c r="A143" s="264" t="s">
        <v>574</v>
      </c>
      <c r="B143" s="264"/>
      <c r="C143" s="264"/>
      <c r="D143" s="264"/>
      <c r="E143" s="264"/>
      <c r="F143" s="264"/>
      <c r="G143" s="264"/>
    </row>
    <row r="144" spans="1:7" x14ac:dyDescent="0.25">
      <c r="A144" s="2"/>
      <c r="B144" s="2"/>
      <c r="C144" s="2"/>
      <c r="D144" s="2"/>
      <c r="E144" s="2"/>
      <c r="F144" s="2"/>
      <c r="G144" s="2"/>
    </row>
    <row r="145" spans="1:7" x14ac:dyDescent="0.25">
      <c r="A145" s="57" t="s">
        <v>575</v>
      </c>
      <c r="B145" s="2"/>
      <c r="C145" s="2"/>
      <c r="D145" s="2"/>
      <c r="E145" s="2"/>
      <c r="F145" s="2"/>
      <c r="G145" s="2"/>
    </row>
    <row r="146" spans="1:7" ht="87" customHeight="1" x14ac:dyDescent="0.25">
      <c r="A146" s="264" t="s">
        <v>576</v>
      </c>
      <c r="B146" s="264"/>
      <c r="C146" s="264"/>
      <c r="D146" s="264"/>
      <c r="E146" s="264"/>
      <c r="F146" s="264"/>
      <c r="G146" s="264"/>
    </row>
    <row r="147" spans="1:7" x14ac:dyDescent="0.25">
      <c r="A147" s="2"/>
      <c r="B147" s="2"/>
      <c r="C147" s="2"/>
      <c r="D147" s="2"/>
      <c r="E147" s="2"/>
      <c r="F147" s="2"/>
      <c r="G147" s="2"/>
    </row>
    <row r="148" spans="1:7" x14ac:dyDescent="0.25">
      <c r="A148" s="57" t="s">
        <v>210</v>
      </c>
      <c r="B148" s="2"/>
      <c r="C148" s="2"/>
      <c r="D148" s="2"/>
      <c r="E148" s="2"/>
      <c r="F148" s="2"/>
      <c r="G148" s="2"/>
    </row>
    <row r="149" spans="1:7" ht="115.5" customHeight="1" x14ac:dyDescent="0.25">
      <c r="A149" s="264" t="s">
        <v>577</v>
      </c>
      <c r="B149" s="264"/>
      <c r="C149" s="264"/>
      <c r="D149" s="264"/>
      <c r="E149" s="264"/>
      <c r="F149" s="264"/>
      <c r="G149" s="264"/>
    </row>
    <row r="150" spans="1:7" x14ac:dyDescent="0.25">
      <c r="A150" s="264"/>
      <c r="B150" s="264"/>
      <c r="C150" s="264"/>
      <c r="D150" s="264"/>
      <c r="E150" s="264"/>
      <c r="F150" s="264"/>
      <c r="G150" s="264"/>
    </row>
    <row r="151" spans="1:7" x14ac:dyDescent="0.25">
      <c r="A151" s="2" t="s">
        <v>565</v>
      </c>
    </row>
  </sheetData>
  <mergeCells count="17">
    <mergeCell ref="A150:G150"/>
    <mergeCell ref="A126:G126"/>
    <mergeCell ref="A127:G127"/>
    <mergeCell ref="A128:G128"/>
    <mergeCell ref="A129:G129"/>
    <mergeCell ref="A134:G134"/>
    <mergeCell ref="A137:G137"/>
    <mergeCell ref="A140:G140"/>
    <mergeCell ref="A143:G143"/>
    <mergeCell ref="A146:G146"/>
    <mergeCell ref="A149:G149"/>
    <mergeCell ref="A125:G125"/>
    <mergeCell ref="A120:G120"/>
    <mergeCell ref="A121:G121"/>
    <mergeCell ref="A122:G122"/>
    <mergeCell ref="A123:G123"/>
    <mergeCell ref="A124:G124"/>
  </mergeCells>
  <pageMargins left="0.70866141732283472" right="0.70866141732283472" top="0.74803149606299213" bottom="0.74803149606299213" header="0.31496062992125984" footer="0.31496062992125984"/>
  <pageSetup paperSize="9" scale="71" fitToHeight="4" orientation="portrait" r:id="rId1"/>
  <rowBreaks count="2" manualBreakCount="2">
    <brk id="63" max="6" man="1"/>
    <brk id="129"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
  <sheetViews>
    <sheetView showGridLines="0" view="pageBreakPreview" zoomScaleNormal="100" zoomScaleSheetLayoutView="100" workbookViewId="0">
      <selection activeCell="K18" sqref="K18"/>
    </sheetView>
  </sheetViews>
  <sheetFormatPr defaultRowHeight="14.25" x14ac:dyDescent="0.2"/>
  <cols>
    <col min="1" max="1" width="25.5703125" style="2" customWidth="1"/>
    <col min="2" max="8" width="12.85546875" style="2" customWidth="1"/>
    <col min="9" max="9" width="10.28515625" style="2" customWidth="1"/>
    <col min="10" max="10" width="4.140625" style="2" customWidth="1"/>
    <col min="11" max="12" width="12.85546875" style="2" customWidth="1"/>
    <col min="13" max="16384" width="9.140625" style="2"/>
  </cols>
  <sheetData>
    <row r="1" spans="1:2" ht="15" x14ac:dyDescent="0.25">
      <c r="A1" s="155" t="s">
        <v>335</v>
      </c>
      <c r="B1" s="155"/>
    </row>
    <row r="2" spans="1:2" ht="30" x14ac:dyDescent="0.4">
      <c r="A2" s="216" t="s">
        <v>422</v>
      </c>
      <c r="B2" s="216"/>
    </row>
    <row r="3" spans="1:2" ht="30" x14ac:dyDescent="0.4">
      <c r="B3" s="216"/>
    </row>
    <row r="4" spans="1:2" x14ac:dyDescent="0.2">
      <c r="A4" s="155"/>
      <c r="B4" s="155"/>
    </row>
    <row r="5" spans="1:2" ht="20.25" x14ac:dyDescent="0.3">
      <c r="A5" s="162"/>
      <c r="B5" s="162"/>
    </row>
  </sheetData>
  <pageMargins left="0.70866141732283472" right="0.70866141732283472" top="0.74803149606299213" bottom="0.74803149606299213" header="0.31496062992125984" footer="0.31496062992125984"/>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showGridLines="0" view="pageBreakPreview" zoomScaleNormal="100" zoomScaleSheetLayoutView="100" workbookViewId="0">
      <selection activeCell="D45" sqref="D45"/>
    </sheetView>
  </sheetViews>
  <sheetFormatPr defaultRowHeight="14.25" x14ac:dyDescent="0.2"/>
  <cols>
    <col min="1" max="16384" width="9.140625" style="2"/>
  </cols>
  <sheetData>
    <row r="1" spans="1:10" ht="15" x14ac:dyDescent="0.25">
      <c r="A1" s="155" t="s">
        <v>335</v>
      </c>
    </row>
    <row r="2" spans="1:10" ht="30" x14ac:dyDescent="0.4">
      <c r="A2" s="216" t="s">
        <v>285</v>
      </c>
    </row>
    <row r="3" spans="1:10" s="4" customFormat="1" ht="15" x14ac:dyDescent="0.25">
      <c r="A3" s="3"/>
    </row>
    <row r="4" spans="1:10" s="4" customFormat="1" ht="15" x14ac:dyDescent="0.25">
      <c r="A4" s="156" t="s">
        <v>287</v>
      </c>
      <c r="F4" s="3"/>
      <c r="G4" s="5"/>
      <c r="H4" s="5"/>
      <c r="I4" s="5"/>
      <c r="J4" s="5"/>
    </row>
    <row r="5" spans="1:10" s="4" customFormat="1" ht="15" x14ac:dyDescent="0.25">
      <c r="A5" s="5" t="s">
        <v>451</v>
      </c>
      <c r="B5" s="5"/>
      <c r="F5" s="6"/>
      <c r="G5" s="7"/>
      <c r="H5" s="7"/>
      <c r="I5" s="7"/>
      <c r="J5" s="7"/>
    </row>
    <row r="6" spans="1:10" s="4" customFormat="1" ht="15" x14ac:dyDescent="0.25">
      <c r="A6" s="5" t="s">
        <v>286</v>
      </c>
      <c r="B6" s="5"/>
      <c r="F6" s="6"/>
      <c r="G6" s="7"/>
      <c r="H6" s="7"/>
      <c r="I6" s="7"/>
      <c r="J6" s="7"/>
    </row>
    <row r="7" spans="1:10" s="4" customFormat="1" ht="15" x14ac:dyDescent="0.25">
      <c r="A7" s="5" t="s">
        <v>446</v>
      </c>
      <c r="B7" s="5"/>
      <c r="F7" s="6"/>
      <c r="G7" s="7"/>
      <c r="H7" s="7"/>
      <c r="I7" s="7"/>
      <c r="J7" s="7"/>
    </row>
    <row r="8" spans="1:10" s="4" customFormat="1" ht="15" x14ac:dyDescent="0.25">
      <c r="A8" s="5" t="s">
        <v>447</v>
      </c>
      <c r="B8" s="5"/>
      <c r="F8" s="8"/>
      <c r="G8" s="9"/>
      <c r="H8" s="9"/>
      <c r="I8" s="9"/>
      <c r="J8" s="9"/>
    </row>
    <row r="9" spans="1:10" s="4" customFormat="1" ht="15" x14ac:dyDescent="0.25">
      <c r="A9" s="5" t="s">
        <v>448</v>
      </c>
      <c r="B9" s="5"/>
      <c r="F9" s="6"/>
      <c r="G9" s="7"/>
      <c r="H9" s="7"/>
      <c r="I9" s="7"/>
      <c r="J9" s="7"/>
    </row>
    <row r="10" spans="1:10" s="4" customFormat="1" ht="15" x14ac:dyDescent="0.25">
      <c r="A10" s="5" t="s">
        <v>449</v>
      </c>
      <c r="B10" s="5"/>
      <c r="F10" s="6"/>
      <c r="G10" s="7"/>
      <c r="H10" s="7"/>
      <c r="I10" s="7"/>
      <c r="J10" s="7"/>
    </row>
    <row r="11" spans="1:10" s="4" customFormat="1" ht="15" x14ac:dyDescent="0.25">
      <c r="A11" s="5" t="s">
        <v>450</v>
      </c>
      <c r="B11" s="5"/>
      <c r="F11" s="10"/>
      <c r="G11" s="7"/>
      <c r="H11" s="7"/>
      <c r="I11" s="7"/>
      <c r="J11" s="7"/>
    </row>
    <row r="12" spans="1:10" s="4" customFormat="1" ht="15" x14ac:dyDescent="0.25">
      <c r="A12" s="5"/>
      <c r="B12" s="5"/>
      <c r="F12" s="6"/>
      <c r="G12" s="7"/>
      <c r="H12" s="7"/>
      <c r="I12" s="7"/>
      <c r="J12" s="7"/>
    </row>
    <row r="13" spans="1:10" s="4" customFormat="1" ht="15" x14ac:dyDescent="0.25">
      <c r="A13" s="156" t="s">
        <v>465</v>
      </c>
      <c r="B13" s="5"/>
      <c r="F13" s="6"/>
      <c r="G13" s="7"/>
      <c r="H13" s="7"/>
      <c r="I13" s="7"/>
      <c r="J13" s="7"/>
    </row>
    <row r="14" spans="1:10" s="4" customFormat="1" ht="15" x14ac:dyDescent="0.25">
      <c r="A14" s="5" t="s">
        <v>3</v>
      </c>
      <c r="F14" s="11"/>
      <c r="G14" s="12"/>
      <c r="H14" s="12"/>
      <c r="I14" s="12"/>
      <c r="J14" s="13"/>
    </row>
    <row r="15" spans="1:10" s="4" customFormat="1" x14ac:dyDescent="0.2">
      <c r="A15" s="5" t="s">
        <v>4</v>
      </c>
    </row>
    <row r="16" spans="1:10" s="4" customFormat="1" x14ac:dyDescent="0.2">
      <c r="A16" s="5" t="s">
        <v>5</v>
      </c>
    </row>
    <row r="17" spans="1:7" s="4" customFormat="1" x14ac:dyDescent="0.2">
      <c r="A17" s="5" t="s">
        <v>6</v>
      </c>
      <c r="F17" s="14"/>
      <c r="G17" s="15"/>
    </row>
    <row r="18" spans="1:7" s="4" customFormat="1" x14ac:dyDescent="0.2">
      <c r="A18" s="5" t="s">
        <v>7</v>
      </c>
    </row>
    <row r="19" spans="1:7" s="4" customFormat="1" x14ac:dyDescent="0.2">
      <c r="A19" s="5" t="s">
        <v>355</v>
      </c>
      <c r="F19" s="13"/>
      <c r="G19" s="13"/>
    </row>
    <row r="20" spans="1:7" s="4" customFormat="1" x14ac:dyDescent="0.2">
      <c r="A20" s="5" t="s">
        <v>8</v>
      </c>
      <c r="F20" s="13"/>
      <c r="G20" s="13"/>
    </row>
    <row r="21" spans="1:7" s="4" customFormat="1" x14ac:dyDescent="0.2">
      <c r="A21" s="5"/>
      <c r="F21" s="13"/>
      <c r="G21" s="13"/>
    </row>
    <row r="22" spans="1:7" s="4" customFormat="1" ht="15" x14ac:dyDescent="0.25">
      <c r="A22" s="156" t="s">
        <v>380</v>
      </c>
      <c r="F22" s="13"/>
      <c r="G22" s="13"/>
    </row>
    <row r="23" spans="1:7" s="4" customFormat="1" x14ac:dyDescent="0.2">
      <c r="A23" s="5" t="s">
        <v>420</v>
      </c>
      <c r="F23" s="13"/>
      <c r="G23" s="13"/>
    </row>
    <row r="24" spans="1:7" s="4" customFormat="1" x14ac:dyDescent="0.2">
      <c r="A24" s="5" t="s">
        <v>381</v>
      </c>
      <c r="F24" s="13"/>
      <c r="G24" s="13"/>
    </row>
    <row r="25" spans="1:7" s="4" customFormat="1" x14ac:dyDescent="0.2">
      <c r="A25" s="5" t="s">
        <v>382</v>
      </c>
      <c r="F25" s="13"/>
      <c r="G25" s="13"/>
    </row>
    <row r="26" spans="1:7" s="4" customFormat="1" x14ac:dyDescent="0.2">
      <c r="A26" s="5"/>
      <c r="F26" s="13"/>
      <c r="G26" s="13"/>
    </row>
    <row r="27" spans="1:7" s="4" customFormat="1" ht="15" x14ac:dyDescent="0.25">
      <c r="A27" s="156" t="s">
        <v>288</v>
      </c>
      <c r="F27" s="13"/>
      <c r="G27" s="13"/>
    </row>
    <row r="28" spans="1:7" s="4" customFormat="1" x14ac:dyDescent="0.2">
      <c r="A28" s="5" t="s">
        <v>289</v>
      </c>
      <c r="F28" s="13"/>
      <c r="G28" s="13"/>
    </row>
    <row r="29" spans="1:7" s="4" customFormat="1" ht="15" x14ac:dyDescent="0.25">
      <c r="A29" s="1" t="s">
        <v>356</v>
      </c>
      <c r="F29" s="13"/>
      <c r="G29" s="13"/>
    </row>
    <row r="30" spans="1:7" s="4" customFormat="1" x14ac:dyDescent="0.2">
      <c r="A30" s="5"/>
      <c r="F30" s="13"/>
      <c r="G30" s="13"/>
    </row>
    <row r="31" spans="1:7" s="4" customFormat="1" x14ac:dyDescent="0.2">
      <c r="A31" s="5" t="s">
        <v>290</v>
      </c>
      <c r="F31" s="13"/>
      <c r="G31" s="13"/>
    </row>
    <row r="32" spans="1:7" s="4" customFormat="1" ht="15" x14ac:dyDescent="0.25">
      <c r="A32" s="1" t="s">
        <v>357</v>
      </c>
      <c r="F32" s="13"/>
      <c r="G32" s="13"/>
    </row>
    <row r="33" spans="1:7" s="4" customFormat="1" x14ac:dyDescent="0.2">
      <c r="A33" s="5"/>
      <c r="F33" s="13"/>
      <c r="G33" s="13"/>
    </row>
    <row r="34" spans="1:7" s="4" customFormat="1" x14ac:dyDescent="0.2">
      <c r="A34" s="5" t="s">
        <v>383</v>
      </c>
      <c r="F34" s="13"/>
      <c r="G34" s="13"/>
    </row>
    <row r="35" spans="1:7" s="4" customFormat="1" ht="15" x14ac:dyDescent="0.25">
      <c r="A35" s="1" t="s">
        <v>384</v>
      </c>
      <c r="F35" s="13"/>
      <c r="G35" s="13"/>
    </row>
    <row r="36" spans="1:7" s="4" customFormat="1" x14ac:dyDescent="0.2">
      <c r="A36" s="5"/>
      <c r="F36" s="13"/>
      <c r="G36" s="13"/>
    </row>
    <row r="37" spans="1:7" s="4" customFormat="1" x14ac:dyDescent="0.2">
      <c r="A37" s="5" t="s">
        <v>566</v>
      </c>
      <c r="F37" s="13"/>
      <c r="G37" s="13"/>
    </row>
    <row r="38" spans="1:7" s="4" customFormat="1" ht="15" x14ac:dyDescent="0.25">
      <c r="A38" s="1" t="s">
        <v>567</v>
      </c>
      <c r="F38" s="13"/>
      <c r="G38" s="13"/>
    </row>
    <row r="39" spans="1:7" s="4" customFormat="1" x14ac:dyDescent="0.2">
      <c r="A39" s="5"/>
      <c r="F39" s="13"/>
      <c r="G39" s="13"/>
    </row>
    <row r="40" spans="1:7" s="4" customFormat="1" x14ac:dyDescent="0.2">
      <c r="A40" s="16" t="s">
        <v>452</v>
      </c>
      <c r="F40" s="13"/>
      <c r="G40" s="13"/>
    </row>
    <row r="41" spans="1:7" s="4" customFormat="1" x14ac:dyDescent="0.2">
      <c r="A41" s="16" t="s">
        <v>291</v>
      </c>
      <c r="F41" s="13"/>
      <c r="G41" s="13"/>
    </row>
    <row r="42" spans="1:7" s="4" customFormat="1" x14ac:dyDescent="0.2">
      <c r="A42" s="17" t="s">
        <v>367</v>
      </c>
      <c r="F42" s="13"/>
      <c r="G42" s="13"/>
    </row>
    <row r="43" spans="1:7" s="4" customFormat="1" x14ac:dyDescent="0.2">
      <c r="A43" s="17" t="s">
        <v>368</v>
      </c>
      <c r="F43" s="13"/>
      <c r="G43" s="13"/>
    </row>
    <row r="44" spans="1:7" s="4" customFormat="1" x14ac:dyDescent="0.2">
      <c r="A44" s="5"/>
      <c r="F44" s="13"/>
      <c r="G44" s="13"/>
    </row>
    <row r="45" spans="1:7" s="4" customFormat="1" ht="15" x14ac:dyDescent="0.25">
      <c r="A45" s="156" t="s">
        <v>358</v>
      </c>
      <c r="F45" s="13"/>
      <c r="G45" s="13"/>
    </row>
    <row r="46" spans="1:7" s="4" customFormat="1" x14ac:dyDescent="0.2">
      <c r="A46" s="5"/>
      <c r="F46" s="13"/>
      <c r="G46" s="13"/>
    </row>
    <row r="47" spans="1:7" s="4" customFormat="1" ht="15" x14ac:dyDescent="0.25">
      <c r="A47" s="18" t="s">
        <v>359</v>
      </c>
      <c r="F47" s="13"/>
      <c r="G47" s="13"/>
    </row>
    <row r="48" spans="1:7" s="4" customFormat="1" ht="15" x14ac:dyDescent="0.25">
      <c r="A48" s="18" t="s">
        <v>360</v>
      </c>
      <c r="F48" s="13"/>
      <c r="G48" s="13"/>
    </row>
    <row r="49" spans="1:7" s="4" customFormat="1" x14ac:dyDescent="0.2">
      <c r="A49" s="5" t="s">
        <v>361</v>
      </c>
      <c r="F49" s="13"/>
      <c r="G49" s="13"/>
    </row>
    <row r="50" spans="1:7" s="4" customFormat="1" x14ac:dyDescent="0.2">
      <c r="A50" s="5"/>
      <c r="F50" s="13"/>
      <c r="G50" s="13"/>
    </row>
    <row r="51" spans="1:7" s="4" customFormat="1" ht="15" x14ac:dyDescent="0.25">
      <c r="A51" s="18" t="s">
        <v>423</v>
      </c>
      <c r="F51" s="13"/>
      <c r="G51" s="13"/>
    </row>
    <row r="52" spans="1:7" s="4" customFormat="1" ht="15" x14ac:dyDescent="0.25">
      <c r="A52" s="157" t="s">
        <v>362</v>
      </c>
    </row>
    <row r="53" spans="1:7" x14ac:dyDescent="0.2">
      <c r="A53" s="211" t="s">
        <v>424</v>
      </c>
    </row>
    <row r="54" spans="1:7" x14ac:dyDescent="0.2">
      <c r="A54" s="2" t="s">
        <v>425</v>
      </c>
    </row>
    <row r="56" spans="1:7" ht="15" x14ac:dyDescent="0.25">
      <c r="A56" s="57" t="s">
        <v>363</v>
      </c>
    </row>
    <row r="57" spans="1:7" ht="15" x14ac:dyDescent="0.25">
      <c r="A57" s="57" t="s">
        <v>364</v>
      </c>
    </row>
    <row r="58" spans="1:7" x14ac:dyDescent="0.2">
      <c r="A58" s="211" t="s">
        <v>365</v>
      </c>
    </row>
    <row r="59" spans="1:7" x14ac:dyDescent="0.2">
      <c r="A59" s="2" t="s">
        <v>366</v>
      </c>
    </row>
  </sheetData>
  <hyperlinks>
    <hyperlink ref="A29" r:id="rId1"/>
    <hyperlink ref="A32" r:id="rId2"/>
    <hyperlink ref="A53" r:id="rId3" display="edward.kite@angloamerican.com"/>
    <hyperlink ref="A58" r:id="rId4" display="sheena.jethwa@angloamerican.com"/>
    <hyperlink ref="A35" r:id="rId5"/>
    <hyperlink ref="A38" r:id="rId6"/>
  </hyperlinks>
  <pageMargins left="0.70866141732283472" right="0.70866141732283472" top="0.74803149606299213" bottom="0.74803149606299213" header="0.31496062992125984" footer="0.31496062992125984"/>
  <pageSetup paperSize="9" scale="7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showGridLines="0" view="pageBreakPreview" topLeftCell="A13" zoomScaleNormal="100" zoomScaleSheetLayoutView="100" workbookViewId="0">
      <selection activeCell="E30" sqref="E30"/>
    </sheetView>
  </sheetViews>
  <sheetFormatPr defaultRowHeight="14.25" x14ac:dyDescent="0.2"/>
  <cols>
    <col min="1" max="16384" width="9.140625" style="2"/>
  </cols>
  <sheetData>
    <row r="1" spans="1:10" ht="15" x14ac:dyDescent="0.25">
      <c r="A1" s="155" t="s">
        <v>335</v>
      </c>
    </row>
    <row r="2" spans="1:10" ht="30" x14ac:dyDescent="0.4">
      <c r="A2" s="216" t="s">
        <v>193</v>
      </c>
    </row>
    <row r="3" spans="1:10" ht="15" x14ac:dyDescent="0.25">
      <c r="A3" s="39"/>
    </row>
    <row r="4" spans="1:10" ht="15" x14ac:dyDescent="0.25">
      <c r="A4" s="40" t="s">
        <v>2</v>
      </c>
      <c r="B4" s="41"/>
      <c r="C4" s="41"/>
      <c r="D4" s="41"/>
      <c r="E4" s="41"/>
      <c r="F4" s="158">
        <v>2015</v>
      </c>
      <c r="G4" s="42">
        <v>2014</v>
      </c>
      <c r="H4" s="42">
        <v>2013</v>
      </c>
      <c r="I4" s="42">
        <v>2012</v>
      </c>
      <c r="J4" s="42">
        <v>2011</v>
      </c>
    </row>
    <row r="5" spans="1:10" ht="15" x14ac:dyDescent="0.25">
      <c r="A5" s="43" t="s">
        <v>9</v>
      </c>
      <c r="B5" s="43"/>
      <c r="F5" s="165">
        <v>4854</v>
      </c>
      <c r="G5" s="44">
        <v>7832</v>
      </c>
      <c r="H5" s="44">
        <v>9520</v>
      </c>
      <c r="I5" s="44">
        <v>8860</v>
      </c>
      <c r="J5" s="44">
        <v>13348</v>
      </c>
    </row>
    <row r="6" spans="1:10" ht="15" x14ac:dyDescent="0.25">
      <c r="A6" s="43" t="s">
        <v>0</v>
      </c>
      <c r="B6" s="43"/>
      <c r="F6" s="165">
        <v>2223</v>
      </c>
      <c r="G6" s="44">
        <v>4933</v>
      </c>
      <c r="H6" s="44">
        <v>6620</v>
      </c>
      <c r="I6" s="44">
        <v>6253</v>
      </c>
      <c r="J6" s="44">
        <v>11095</v>
      </c>
    </row>
    <row r="7" spans="1:10" ht="15" x14ac:dyDescent="0.25">
      <c r="A7" s="43" t="s">
        <v>1</v>
      </c>
      <c r="B7" s="43"/>
      <c r="F7" s="165">
        <v>827</v>
      </c>
      <c r="G7" s="44">
        <v>2217</v>
      </c>
      <c r="H7" s="44">
        <v>2673</v>
      </c>
      <c r="I7" s="44">
        <v>2860</v>
      </c>
      <c r="J7" s="44">
        <v>6120</v>
      </c>
    </row>
    <row r="8" spans="1:10" ht="15" x14ac:dyDescent="0.25">
      <c r="A8" s="43" t="s">
        <v>10</v>
      </c>
      <c r="B8" s="43"/>
      <c r="F8" s="166">
        <v>0.64</v>
      </c>
      <c r="G8" s="45">
        <v>1.73</v>
      </c>
      <c r="H8" s="45">
        <v>2.09</v>
      </c>
      <c r="I8" s="45">
        <v>2.2799999999999998</v>
      </c>
      <c r="J8" s="45">
        <v>5.0599999999999996</v>
      </c>
    </row>
    <row r="9" spans="1:10" ht="15" x14ac:dyDescent="0.25">
      <c r="A9" s="43" t="s">
        <v>11</v>
      </c>
      <c r="B9" s="43"/>
      <c r="F9" s="165"/>
      <c r="G9" s="44"/>
      <c r="H9" s="44"/>
      <c r="I9" s="44"/>
      <c r="J9" s="44"/>
    </row>
    <row r="10" spans="1:10" ht="15" x14ac:dyDescent="0.25">
      <c r="A10" s="43" t="s">
        <v>282</v>
      </c>
      <c r="B10" s="43"/>
      <c r="F10" s="165">
        <v>32</v>
      </c>
      <c r="G10" s="44">
        <v>32</v>
      </c>
      <c r="H10" s="44">
        <v>32</v>
      </c>
      <c r="I10" s="44">
        <v>32</v>
      </c>
      <c r="J10" s="44">
        <v>28</v>
      </c>
    </row>
    <row r="11" spans="1:10" ht="15" x14ac:dyDescent="0.25">
      <c r="A11" s="43" t="s">
        <v>283</v>
      </c>
      <c r="B11" s="43"/>
      <c r="F11" s="167">
        <v>0</v>
      </c>
      <c r="G11" s="44">
        <v>53</v>
      </c>
      <c r="H11" s="44">
        <v>53</v>
      </c>
      <c r="I11" s="44">
        <v>53</v>
      </c>
      <c r="J11" s="44">
        <v>46</v>
      </c>
    </row>
    <row r="12" spans="1:10" ht="15" x14ac:dyDescent="0.25">
      <c r="A12" s="43" t="s">
        <v>12</v>
      </c>
      <c r="B12" s="43"/>
      <c r="F12" s="165">
        <v>-5624</v>
      </c>
      <c r="G12" s="44">
        <v>-2513</v>
      </c>
      <c r="H12" s="44">
        <v>-961</v>
      </c>
      <c r="I12" s="44">
        <v>-1470</v>
      </c>
      <c r="J12" s="44">
        <v>6169</v>
      </c>
    </row>
    <row r="13" spans="1:10" ht="15" x14ac:dyDescent="0.25">
      <c r="A13" s="43" t="s">
        <v>13</v>
      </c>
      <c r="B13" s="43"/>
      <c r="F13" s="165">
        <v>4177</v>
      </c>
      <c r="G13" s="44">
        <v>6018</v>
      </c>
      <c r="H13" s="44">
        <v>6075</v>
      </c>
      <c r="I13" s="44">
        <v>5947</v>
      </c>
      <c r="J13" s="44">
        <v>5672</v>
      </c>
    </row>
    <row r="14" spans="1:10" ht="15" x14ac:dyDescent="0.25">
      <c r="A14" s="43" t="s">
        <v>14</v>
      </c>
      <c r="B14" s="43"/>
      <c r="F14" s="165">
        <v>-12901</v>
      </c>
      <c r="G14" s="44">
        <v>-12871</v>
      </c>
      <c r="H14" s="44">
        <v>-10652</v>
      </c>
      <c r="I14" s="44">
        <v>-8510</v>
      </c>
      <c r="J14" s="44">
        <v>-1374</v>
      </c>
    </row>
    <row r="15" spans="1:10" ht="17.25" x14ac:dyDescent="0.25">
      <c r="A15" s="46" t="s">
        <v>15</v>
      </c>
      <c r="B15" s="47"/>
      <c r="C15" s="47"/>
      <c r="D15" s="47"/>
      <c r="E15" s="47"/>
      <c r="F15" s="168">
        <v>0.05</v>
      </c>
      <c r="G15" s="48">
        <v>0.09</v>
      </c>
      <c r="H15" s="48">
        <v>0.1</v>
      </c>
      <c r="I15" s="48">
        <v>0.1</v>
      </c>
      <c r="J15" s="13" t="s">
        <v>320</v>
      </c>
    </row>
    <row r="16" spans="1:10" ht="15" x14ac:dyDescent="0.25">
      <c r="A16" s="49" t="s">
        <v>313</v>
      </c>
      <c r="B16" s="50"/>
      <c r="C16" s="50"/>
      <c r="D16" s="41"/>
      <c r="E16" s="41"/>
      <c r="F16" s="169">
        <v>32842</v>
      </c>
      <c r="G16" s="51">
        <v>43782</v>
      </c>
      <c r="H16" s="51">
        <v>46573</v>
      </c>
      <c r="I16" s="51">
        <v>49861</v>
      </c>
      <c r="J16" s="52">
        <v>41667</v>
      </c>
    </row>
    <row r="17" spans="1:10" ht="45.75" customHeight="1" x14ac:dyDescent="0.2">
      <c r="A17" s="263" t="s">
        <v>426</v>
      </c>
      <c r="B17" s="263"/>
      <c r="C17" s="263"/>
      <c r="D17" s="263"/>
      <c r="E17" s="263"/>
      <c r="F17" s="263"/>
      <c r="G17" s="263"/>
      <c r="H17" s="263"/>
      <c r="I17" s="263"/>
      <c r="J17" s="263"/>
    </row>
    <row r="19" spans="1:10" ht="30" x14ac:dyDescent="0.4">
      <c r="A19" s="216" t="s">
        <v>192</v>
      </c>
      <c r="B19" s="47"/>
      <c r="C19" s="47"/>
      <c r="D19" s="47"/>
      <c r="E19" s="47"/>
      <c r="F19" s="47"/>
      <c r="G19" s="47"/>
      <c r="H19" s="47"/>
      <c r="I19" s="47"/>
      <c r="J19" s="47"/>
    </row>
    <row r="20" spans="1:10" ht="57.75" customHeight="1" x14ac:dyDescent="0.2">
      <c r="A20" s="42"/>
      <c r="B20" s="42"/>
      <c r="C20" s="42"/>
      <c r="D20" s="42"/>
      <c r="E20" s="42"/>
      <c r="F20" s="42"/>
      <c r="G20" s="42"/>
      <c r="H20" s="42"/>
      <c r="I20" s="133" t="s">
        <v>28</v>
      </c>
      <c r="J20" s="249" t="s">
        <v>29</v>
      </c>
    </row>
    <row r="21" spans="1:10" ht="15" x14ac:dyDescent="0.25">
      <c r="A21" s="54" t="s">
        <v>26</v>
      </c>
      <c r="B21" s="43"/>
      <c r="C21" s="43"/>
      <c r="D21" s="43"/>
      <c r="E21" s="43"/>
      <c r="F21" s="43"/>
      <c r="G21" s="43"/>
      <c r="H21" s="43"/>
      <c r="I21" s="43"/>
      <c r="J21" s="43"/>
    </row>
    <row r="22" spans="1:10" x14ac:dyDescent="0.2">
      <c r="A22" s="43" t="s">
        <v>17</v>
      </c>
      <c r="B22" s="43"/>
      <c r="C22" s="43"/>
      <c r="D22" s="43"/>
      <c r="E22" s="43"/>
      <c r="F22" s="43"/>
      <c r="G22" s="43"/>
      <c r="H22" s="43"/>
      <c r="I22" s="250" t="s">
        <v>30</v>
      </c>
      <c r="J22" s="250">
        <v>491</v>
      </c>
    </row>
    <row r="23" spans="1:10" x14ac:dyDescent="0.2">
      <c r="A23" s="43" t="s">
        <v>18</v>
      </c>
      <c r="B23" s="43"/>
      <c r="C23" s="43"/>
      <c r="D23" s="43"/>
      <c r="E23" s="43"/>
      <c r="F23" s="43"/>
      <c r="G23" s="43"/>
      <c r="H23" s="43"/>
      <c r="I23" s="250" t="s">
        <v>30</v>
      </c>
      <c r="J23" s="250">
        <v>142</v>
      </c>
    </row>
    <row r="24" spans="1:10" x14ac:dyDescent="0.2">
      <c r="A24" s="43" t="s">
        <v>385</v>
      </c>
      <c r="B24" s="43"/>
      <c r="C24" s="43"/>
      <c r="D24" s="43"/>
      <c r="E24" s="43"/>
      <c r="F24" s="43"/>
      <c r="G24" s="43"/>
      <c r="H24" s="43"/>
      <c r="I24" s="250" t="s">
        <v>30</v>
      </c>
      <c r="J24" s="250">
        <v>200</v>
      </c>
    </row>
    <row r="25" spans="1:10" x14ac:dyDescent="0.2">
      <c r="A25" s="43" t="s">
        <v>19</v>
      </c>
      <c r="B25" s="43"/>
      <c r="C25" s="43"/>
      <c r="D25" s="43"/>
      <c r="E25" s="43"/>
      <c r="F25" s="43"/>
      <c r="G25" s="43"/>
      <c r="H25" s="43"/>
      <c r="I25" s="250" t="s">
        <v>30</v>
      </c>
      <c r="J25" s="250">
        <v>54</v>
      </c>
    </row>
    <row r="26" spans="1:10" x14ac:dyDescent="0.2">
      <c r="A26" s="43" t="s">
        <v>5</v>
      </c>
      <c r="B26" s="43"/>
      <c r="C26" s="43"/>
      <c r="D26" s="43"/>
      <c r="E26" s="43"/>
      <c r="F26" s="43"/>
      <c r="G26" s="43"/>
      <c r="H26" s="43"/>
      <c r="I26" s="250" t="s">
        <v>31</v>
      </c>
      <c r="J26" s="250">
        <v>168</v>
      </c>
    </row>
    <row r="27" spans="1:10" x14ac:dyDescent="0.2">
      <c r="A27" s="43" t="s">
        <v>6</v>
      </c>
      <c r="B27" s="43"/>
      <c r="C27" s="43"/>
      <c r="D27" s="43"/>
      <c r="E27" s="43"/>
      <c r="F27" s="43"/>
      <c r="G27" s="43"/>
      <c r="H27" s="43"/>
      <c r="I27" s="250" t="s">
        <v>31</v>
      </c>
      <c r="J27" s="250">
        <v>8</v>
      </c>
    </row>
    <row r="28" spans="1:10" x14ac:dyDescent="0.2">
      <c r="A28" s="43" t="s">
        <v>3</v>
      </c>
      <c r="B28" s="43"/>
      <c r="C28" s="43"/>
      <c r="D28" s="43"/>
      <c r="E28" s="43"/>
      <c r="F28" s="43"/>
      <c r="G28" s="43"/>
      <c r="H28" s="43"/>
      <c r="I28" s="250" t="s">
        <v>32</v>
      </c>
      <c r="J28" s="250">
        <v>200</v>
      </c>
    </row>
    <row r="29" spans="1:10" x14ac:dyDescent="0.2">
      <c r="A29" s="43" t="s">
        <v>20</v>
      </c>
      <c r="B29" s="43"/>
      <c r="C29" s="43"/>
      <c r="D29" s="43"/>
      <c r="E29" s="43"/>
      <c r="F29" s="43"/>
      <c r="G29" s="43"/>
      <c r="H29" s="43"/>
      <c r="I29" s="250" t="s">
        <v>32</v>
      </c>
      <c r="J29" s="250">
        <v>133</v>
      </c>
    </row>
    <row r="30" spans="1:10" x14ac:dyDescent="0.2">
      <c r="A30" s="46" t="s">
        <v>21</v>
      </c>
      <c r="B30" s="46"/>
      <c r="C30" s="46"/>
      <c r="D30" s="46"/>
      <c r="E30" s="46"/>
      <c r="F30" s="43"/>
      <c r="G30" s="43"/>
      <c r="H30" s="43"/>
      <c r="I30" s="251" t="s">
        <v>32</v>
      </c>
      <c r="J30" s="251">
        <v>25</v>
      </c>
    </row>
    <row r="31" spans="1:10" x14ac:dyDescent="0.2">
      <c r="A31" s="42" t="s">
        <v>37</v>
      </c>
      <c r="B31" s="42"/>
      <c r="C31" s="42"/>
      <c r="D31" s="42"/>
      <c r="E31" s="42"/>
      <c r="F31" s="42"/>
      <c r="G31" s="42"/>
      <c r="H31" s="42"/>
      <c r="I31" s="133" t="s">
        <v>38</v>
      </c>
      <c r="J31" s="133">
        <v>117</v>
      </c>
    </row>
    <row r="32" spans="1:10" ht="15" x14ac:dyDescent="0.25">
      <c r="A32" s="54" t="s">
        <v>27</v>
      </c>
      <c r="B32" s="43"/>
      <c r="C32" s="43"/>
      <c r="D32" s="43"/>
      <c r="E32" s="43"/>
      <c r="F32" s="43"/>
      <c r="G32" s="43"/>
      <c r="H32" s="43"/>
      <c r="I32" s="250"/>
      <c r="J32" s="250"/>
    </row>
    <row r="33" spans="1:10" x14ac:dyDescent="0.2">
      <c r="A33" s="43" t="s">
        <v>23</v>
      </c>
      <c r="B33" s="43"/>
      <c r="C33" s="43"/>
      <c r="D33" s="43"/>
      <c r="E33" s="43"/>
      <c r="F33" s="43"/>
      <c r="G33" s="43"/>
      <c r="H33" s="43"/>
      <c r="I33" s="250" t="s">
        <v>33</v>
      </c>
      <c r="J33" s="250">
        <v>50</v>
      </c>
    </row>
    <row r="34" spans="1:10" x14ac:dyDescent="0.2">
      <c r="A34" s="43" t="s">
        <v>22</v>
      </c>
      <c r="B34" s="43"/>
      <c r="C34" s="43"/>
      <c r="D34" s="43"/>
      <c r="E34" s="43"/>
      <c r="F34" s="43"/>
      <c r="G34" s="43"/>
      <c r="H34" s="43"/>
      <c r="I34" s="250" t="s">
        <v>34</v>
      </c>
      <c r="J34" s="250">
        <v>30</v>
      </c>
    </row>
    <row r="35" spans="1:10" x14ac:dyDescent="0.2">
      <c r="A35" s="43" t="s">
        <v>24</v>
      </c>
      <c r="B35" s="43"/>
      <c r="C35" s="43"/>
      <c r="D35" s="43"/>
      <c r="E35" s="43"/>
      <c r="F35" s="43"/>
      <c r="G35" s="43"/>
      <c r="H35" s="43"/>
      <c r="I35" s="250" t="s">
        <v>35</v>
      </c>
      <c r="J35" s="250">
        <v>30</v>
      </c>
    </row>
    <row r="36" spans="1:10" x14ac:dyDescent="0.2">
      <c r="A36" s="42" t="s">
        <v>25</v>
      </c>
      <c r="B36" s="42"/>
      <c r="C36" s="42"/>
      <c r="D36" s="42"/>
      <c r="E36" s="42"/>
      <c r="F36" s="42"/>
      <c r="G36" s="42"/>
      <c r="H36" s="42"/>
      <c r="I36" s="133" t="s">
        <v>36</v>
      </c>
      <c r="J36" s="133">
        <v>18</v>
      </c>
    </row>
  </sheetData>
  <mergeCells count="1">
    <mergeCell ref="A17:J17"/>
  </mergeCells>
  <pageMargins left="0.70866141732283472" right="0.70866141732283472" top="0.74803149606299213" bottom="0.74803149606299213"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4"/>
  <sheetViews>
    <sheetView showGridLines="0" view="pageBreakPreview" topLeftCell="A37" zoomScaleNormal="100" zoomScaleSheetLayoutView="100" workbookViewId="0">
      <selection activeCell="A65" sqref="A65"/>
    </sheetView>
  </sheetViews>
  <sheetFormatPr defaultRowHeight="14.25" x14ac:dyDescent="0.2"/>
  <cols>
    <col min="1" max="1" width="59.7109375" style="2" customWidth="1"/>
    <col min="2" max="3" width="15.140625" style="2" bestFit="1" customWidth="1"/>
    <col min="4" max="4" width="15.140625" style="2" customWidth="1"/>
    <col min="5" max="5" width="2.85546875" style="2" customWidth="1"/>
    <col min="6" max="8" width="15.140625" style="2" customWidth="1"/>
    <col min="9" max="9" width="2.85546875" style="2" customWidth="1"/>
    <col min="10" max="12" width="15.140625" style="2" customWidth="1"/>
    <col min="13" max="13" width="2.85546875" style="2" customWidth="1"/>
    <col min="14" max="16" width="15.140625" style="2" customWidth="1"/>
    <col min="17" max="17" width="2.85546875" style="2" customWidth="1"/>
    <col min="18" max="20" width="15.140625" style="2" customWidth="1"/>
    <col min="21" max="16384" width="9.140625" style="2"/>
  </cols>
  <sheetData>
    <row r="1" spans="1:20" ht="15" x14ac:dyDescent="0.25">
      <c r="A1" s="155" t="s">
        <v>335</v>
      </c>
    </row>
    <row r="2" spans="1:20" ht="30" x14ac:dyDescent="0.4">
      <c r="A2" s="216" t="s">
        <v>43</v>
      </c>
    </row>
    <row r="3" spans="1:20" ht="15" x14ac:dyDescent="0.25">
      <c r="A3" s="39"/>
    </row>
    <row r="4" spans="1:20" ht="15" x14ac:dyDescent="0.25">
      <c r="A4" s="47"/>
      <c r="B4" s="159"/>
      <c r="C4" s="159"/>
      <c r="D4" s="158">
        <v>2015</v>
      </c>
      <c r="E4" s="47"/>
      <c r="F4" s="61"/>
      <c r="G4" s="61"/>
      <c r="H4" s="61">
        <v>2014</v>
      </c>
      <c r="I4" s="47"/>
      <c r="J4" s="5"/>
      <c r="K4" s="5"/>
      <c r="L4" s="5"/>
      <c r="M4" s="47"/>
      <c r="N4" s="5"/>
      <c r="O4" s="5"/>
      <c r="P4" s="13"/>
      <c r="Q4" s="47"/>
      <c r="R4" s="5"/>
      <c r="S4" s="5"/>
      <c r="T4" s="13"/>
    </row>
    <row r="5" spans="1:20" ht="33.75" x14ac:dyDescent="0.2">
      <c r="A5" s="40" t="s">
        <v>183</v>
      </c>
      <c r="B5" s="160" t="s">
        <v>184</v>
      </c>
      <c r="C5" s="160" t="s">
        <v>185</v>
      </c>
      <c r="D5" s="160" t="s">
        <v>170</v>
      </c>
      <c r="E5" s="47"/>
      <c r="F5" s="62" t="s">
        <v>184</v>
      </c>
      <c r="G5" s="62" t="s">
        <v>185</v>
      </c>
      <c r="H5" s="62" t="s">
        <v>170</v>
      </c>
      <c r="I5" s="47"/>
      <c r="J5" s="248"/>
      <c r="K5" s="248"/>
      <c r="L5" s="248"/>
      <c r="M5" s="47"/>
      <c r="N5" s="248"/>
      <c r="O5" s="248"/>
      <c r="P5" s="248"/>
      <c r="Q5" s="47"/>
      <c r="R5" s="248"/>
      <c r="S5" s="248"/>
      <c r="T5" s="248"/>
    </row>
    <row r="6" spans="1:20" ht="15" x14ac:dyDescent="0.25">
      <c r="A6" s="57" t="s">
        <v>186</v>
      </c>
      <c r="B6" s="165">
        <v>20455</v>
      </c>
      <c r="C6" s="170">
        <v>0</v>
      </c>
      <c r="D6" s="165">
        <v>20455</v>
      </c>
      <c r="E6" s="47"/>
      <c r="F6" s="63">
        <v>27073</v>
      </c>
      <c r="G6" s="64">
        <v>0</v>
      </c>
      <c r="H6" s="63">
        <f>SUM(F6:G6)</f>
        <v>27073</v>
      </c>
      <c r="I6" s="47"/>
      <c r="J6" s="70"/>
      <c r="K6" s="75"/>
      <c r="L6" s="70"/>
      <c r="M6" s="47"/>
      <c r="N6" s="70"/>
      <c r="O6" s="75"/>
      <c r="P6" s="70"/>
      <c r="Q6" s="47"/>
      <c r="R6" s="70"/>
      <c r="S6" s="75"/>
      <c r="T6" s="70"/>
    </row>
    <row r="7" spans="1:20" ht="15" x14ac:dyDescent="0.25">
      <c r="A7" s="58" t="s">
        <v>187</v>
      </c>
      <c r="B7" s="171">
        <v>-18417</v>
      </c>
      <c r="C7" s="171">
        <v>-6150</v>
      </c>
      <c r="D7" s="171">
        <v>-24567</v>
      </c>
      <c r="E7" s="47"/>
      <c r="F7" s="65">
        <v>-22560</v>
      </c>
      <c r="G7" s="65">
        <v>-4375</v>
      </c>
      <c r="H7" s="65">
        <f t="shared" ref="H7:H21" si="0">SUM(F7:G7)</f>
        <v>-26935</v>
      </c>
      <c r="I7" s="47"/>
      <c r="J7" s="70"/>
      <c r="K7" s="70"/>
      <c r="L7" s="70"/>
      <c r="M7" s="47"/>
      <c r="N7" s="70"/>
      <c r="O7" s="70"/>
      <c r="P7" s="70"/>
      <c r="Q7" s="47"/>
      <c r="R7" s="70"/>
      <c r="S7" s="70"/>
      <c r="T7" s="70"/>
    </row>
    <row r="8" spans="1:20" ht="15" x14ac:dyDescent="0.25">
      <c r="A8" s="57" t="s">
        <v>198</v>
      </c>
      <c r="B8" s="165">
        <v>2038</v>
      </c>
      <c r="C8" s="165">
        <v>-6150</v>
      </c>
      <c r="D8" s="165">
        <v>-4112</v>
      </c>
      <c r="E8" s="47"/>
      <c r="F8" s="63">
        <v>4513</v>
      </c>
      <c r="G8" s="63">
        <v>-4375</v>
      </c>
      <c r="H8" s="63">
        <f t="shared" si="0"/>
        <v>138</v>
      </c>
      <c r="I8" s="47"/>
      <c r="J8" s="70"/>
      <c r="K8" s="70"/>
      <c r="L8" s="70"/>
      <c r="M8" s="47"/>
      <c r="N8" s="70"/>
      <c r="O8" s="70"/>
      <c r="P8" s="70"/>
      <c r="Q8" s="47"/>
      <c r="R8" s="70"/>
      <c r="S8" s="70"/>
      <c r="T8" s="70"/>
    </row>
    <row r="9" spans="1:20" ht="15" x14ac:dyDescent="0.25">
      <c r="A9" s="2" t="s">
        <v>188</v>
      </c>
      <c r="B9" s="167">
        <v>0</v>
      </c>
      <c r="C9" s="165">
        <v>-1278</v>
      </c>
      <c r="D9" s="165">
        <v>-1278</v>
      </c>
      <c r="E9" s="47"/>
      <c r="F9" s="64">
        <v>0</v>
      </c>
      <c r="G9" s="63">
        <v>-385</v>
      </c>
      <c r="H9" s="63">
        <f t="shared" si="0"/>
        <v>-385</v>
      </c>
      <c r="I9" s="47"/>
      <c r="J9" s="75"/>
      <c r="K9" s="70"/>
      <c r="L9" s="70"/>
      <c r="M9" s="47"/>
      <c r="N9" s="75"/>
      <c r="O9" s="70"/>
      <c r="P9" s="70"/>
      <c r="Q9" s="47"/>
      <c r="R9" s="75"/>
      <c r="S9" s="70"/>
      <c r="T9" s="70"/>
    </row>
    <row r="10" spans="1:20" ht="15" x14ac:dyDescent="0.25">
      <c r="A10" s="41" t="s">
        <v>199</v>
      </c>
      <c r="B10" s="171">
        <v>48</v>
      </c>
      <c r="C10" s="171">
        <v>-269</v>
      </c>
      <c r="D10" s="171">
        <v>-221</v>
      </c>
      <c r="E10" s="47"/>
      <c r="F10" s="65">
        <v>254</v>
      </c>
      <c r="G10" s="65">
        <v>-46</v>
      </c>
      <c r="H10" s="65">
        <f t="shared" si="0"/>
        <v>208</v>
      </c>
      <c r="I10" s="47"/>
      <c r="J10" s="70"/>
      <c r="K10" s="70"/>
      <c r="L10" s="70"/>
      <c r="M10" s="47"/>
      <c r="N10" s="70"/>
      <c r="O10" s="70"/>
      <c r="P10" s="70"/>
      <c r="Q10" s="47"/>
      <c r="R10" s="70"/>
      <c r="S10" s="70"/>
      <c r="T10" s="70"/>
    </row>
    <row r="11" spans="1:20" ht="15" x14ac:dyDescent="0.25">
      <c r="A11" s="57" t="s">
        <v>200</v>
      </c>
      <c r="B11" s="165">
        <v>2086</v>
      </c>
      <c r="C11" s="165">
        <v>-7697</v>
      </c>
      <c r="D11" s="165">
        <v>-5611</v>
      </c>
      <c r="E11" s="47"/>
      <c r="F11" s="63">
        <v>4767</v>
      </c>
      <c r="G11" s="63">
        <v>-4806</v>
      </c>
      <c r="H11" s="63">
        <f t="shared" si="0"/>
        <v>-39</v>
      </c>
      <c r="I11" s="47"/>
      <c r="J11" s="70"/>
      <c r="K11" s="70"/>
      <c r="L11" s="70"/>
      <c r="M11" s="47"/>
      <c r="N11" s="70"/>
      <c r="O11" s="70"/>
      <c r="P11" s="70"/>
      <c r="Q11" s="47"/>
      <c r="R11" s="70"/>
      <c r="S11" s="70"/>
      <c r="T11" s="70"/>
    </row>
    <row r="12" spans="1:20" ht="15" x14ac:dyDescent="0.25">
      <c r="A12" s="2" t="s">
        <v>194</v>
      </c>
      <c r="B12" s="172">
        <v>172</v>
      </c>
      <c r="C12" s="173">
        <v>0</v>
      </c>
      <c r="D12" s="174">
        <v>172</v>
      </c>
      <c r="E12" s="47"/>
      <c r="F12" s="66">
        <v>242</v>
      </c>
      <c r="G12" s="67">
        <v>0</v>
      </c>
      <c r="H12" s="68">
        <f t="shared" si="0"/>
        <v>242</v>
      </c>
      <c r="I12" s="47"/>
      <c r="J12" s="70"/>
      <c r="K12" s="75"/>
      <c r="L12" s="70"/>
      <c r="M12" s="47"/>
      <c r="N12" s="70"/>
      <c r="O12" s="75"/>
      <c r="P12" s="70"/>
      <c r="Q12" s="47"/>
      <c r="R12" s="70"/>
      <c r="S12" s="75"/>
      <c r="T12" s="70"/>
    </row>
    <row r="13" spans="1:20" ht="15" x14ac:dyDescent="0.25">
      <c r="A13" s="2" t="s">
        <v>195</v>
      </c>
      <c r="B13" s="175">
        <v>-489</v>
      </c>
      <c r="C13" s="176">
        <v>-54</v>
      </c>
      <c r="D13" s="177">
        <v>-543</v>
      </c>
      <c r="E13" s="47"/>
      <c r="F13" s="69">
        <v>-497</v>
      </c>
      <c r="G13" s="70">
        <v>-65</v>
      </c>
      <c r="H13" s="71">
        <f t="shared" si="0"/>
        <v>-562</v>
      </c>
      <c r="I13" s="47"/>
      <c r="J13" s="70"/>
      <c r="K13" s="75"/>
      <c r="L13" s="70"/>
      <c r="M13" s="47"/>
      <c r="N13" s="70"/>
      <c r="O13" s="75"/>
      <c r="P13" s="70"/>
      <c r="Q13" s="47"/>
      <c r="R13" s="70"/>
      <c r="S13" s="75"/>
      <c r="T13" s="70"/>
    </row>
    <row r="14" spans="1:20" ht="15" x14ac:dyDescent="0.25">
      <c r="A14" s="2" t="s">
        <v>196</v>
      </c>
      <c r="B14" s="178">
        <v>-141</v>
      </c>
      <c r="C14" s="171">
        <v>669</v>
      </c>
      <c r="D14" s="179">
        <v>528</v>
      </c>
      <c r="E14" s="47"/>
      <c r="F14" s="72">
        <v>-1</v>
      </c>
      <c r="G14" s="65">
        <v>101</v>
      </c>
      <c r="H14" s="73">
        <f t="shared" si="0"/>
        <v>100</v>
      </c>
      <c r="I14" s="47"/>
      <c r="J14" s="70"/>
      <c r="K14" s="70"/>
      <c r="L14" s="70"/>
      <c r="M14" s="47"/>
      <c r="N14" s="70"/>
      <c r="O14" s="70"/>
      <c r="P14" s="70"/>
      <c r="Q14" s="47"/>
      <c r="R14" s="70"/>
      <c r="S14" s="70"/>
      <c r="T14" s="70"/>
    </row>
    <row r="15" spans="1:20" ht="15" x14ac:dyDescent="0.25">
      <c r="A15" s="58" t="s">
        <v>197</v>
      </c>
      <c r="B15" s="171">
        <v>-458</v>
      </c>
      <c r="C15" s="171">
        <v>615</v>
      </c>
      <c r="D15" s="171">
        <v>157</v>
      </c>
      <c r="E15" s="47"/>
      <c r="F15" s="65">
        <v>-256</v>
      </c>
      <c r="G15" s="65">
        <v>36</v>
      </c>
      <c r="H15" s="65">
        <f t="shared" si="0"/>
        <v>-220</v>
      </c>
      <c r="I15" s="47"/>
      <c r="J15" s="70"/>
      <c r="K15" s="70"/>
      <c r="L15" s="70"/>
      <c r="M15" s="47"/>
      <c r="N15" s="70"/>
      <c r="O15" s="70"/>
      <c r="P15" s="70"/>
      <c r="Q15" s="47"/>
      <c r="R15" s="70"/>
      <c r="S15" s="70"/>
      <c r="T15" s="70"/>
    </row>
    <row r="16" spans="1:20" ht="15" x14ac:dyDescent="0.25">
      <c r="A16" s="57" t="s">
        <v>201</v>
      </c>
      <c r="B16" s="165">
        <v>1628</v>
      </c>
      <c r="C16" s="165">
        <v>-7082</v>
      </c>
      <c r="D16" s="165">
        <v>-5454</v>
      </c>
      <c r="E16" s="47"/>
      <c r="F16" s="63">
        <v>4511</v>
      </c>
      <c r="G16" s="63">
        <v>-4770</v>
      </c>
      <c r="H16" s="63">
        <f t="shared" si="0"/>
        <v>-259</v>
      </c>
      <c r="I16" s="47"/>
      <c r="J16" s="70"/>
      <c r="K16" s="70"/>
      <c r="L16" s="70"/>
      <c r="M16" s="47"/>
      <c r="N16" s="70"/>
      <c r="O16" s="70"/>
      <c r="P16" s="70"/>
      <c r="Q16" s="47"/>
      <c r="R16" s="70"/>
      <c r="S16" s="70"/>
      <c r="T16" s="70"/>
    </row>
    <row r="17" spans="1:20" ht="15" x14ac:dyDescent="0.25">
      <c r="A17" s="41" t="s">
        <v>189</v>
      </c>
      <c r="B17" s="171">
        <v>-435</v>
      </c>
      <c r="C17" s="171">
        <v>47</v>
      </c>
      <c r="D17" s="171">
        <v>-388</v>
      </c>
      <c r="E17" s="47"/>
      <c r="F17" s="65">
        <v>-1267</v>
      </c>
      <c r="G17" s="65">
        <v>2</v>
      </c>
      <c r="H17" s="65">
        <f t="shared" si="0"/>
        <v>-1265</v>
      </c>
      <c r="I17" s="47"/>
      <c r="J17" s="70"/>
      <c r="K17" s="70"/>
      <c r="L17" s="70"/>
      <c r="M17" s="47"/>
      <c r="N17" s="70"/>
      <c r="O17" s="70"/>
      <c r="P17" s="70"/>
      <c r="Q17" s="47"/>
      <c r="R17" s="70"/>
      <c r="S17" s="70"/>
      <c r="T17" s="70"/>
    </row>
    <row r="18" spans="1:20" ht="15" x14ac:dyDescent="0.25">
      <c r="A18" s="59" t="s">
        <v>202</v>
      </c>
      <c r="B18" s="171">
        <v>1193</v>
      </c>
      <c r="C18" s="171">
        <v>-7035</v>
      </c>
      <c r="D18" s="171">
        <v>-5842</v>
      </c>
      <c r="E18" s="47"/>
      <c r="F18" s="65">
        <v>3244</v>
      </c>
      <c r="G18" s="65">
        <v>-4768</v>
      </c>
      <c r="H18" s="65">
        <f t="shared" si="0"/>
        <v>-1524</v>
      </c>
      <c r="I18" s="47"/>
      <c r="J18" s="70"/>
      <c r="K18" s="70"/>
      <c r="L18" s="70"/>
      <c r="M18" s="47"/>
      <c r="N18" s="70"/>
      <c r="O18" s="70"/>
      <c r="P18" s="70"/>
      <c r="Q18" s="47"/>
      <c r="R18" s="70"/>
      <c r="S18" s="70"/>
      <c r="T18" s="70"/>
    </row>
    <row r="19" spans="1:20" ht="15" x14ac:dyDescent="0.25">
      <c r="A19" s="2" t="s">
        <v>190</v>
      </c>
      <c r="B19" s="165"/>
      <c r="C19" s="165"/>
      <c r="D19" s="165"/>
      <c r="E19" s="47"/>
      <c r="F19" s="63"/>
      <c r="G19" s="63"/>
      <c r="H19" s="63"/>
      <c r="I19" s="47"/>
      <c r="J19" s="70"/>
      <c r="K19" s="70"/>
      <c r="L19" s="70"/>
      <c r="M19" s="47"/>
      <c r="N19" s="70"/>
      <c r="O19" s="70"/>
      <c r="P19" s="70"/>
      <c r="Q19" s="47"/>
      <c r="R19" s="70"/>
      <c r="S19" s="70"/>
      <c r="T19" s="70"/>
    </row>
    <row r="20" spans="1:20" ht="15" x14ac:dyDescent="0.25">
      <c r="A20" s="2" t="s">
        <v>68</v>
      </c>
      <c r="B20" s="165">
        <v>366</v>
      </c>
      <c r="C20" s="165">
        <v>-584</v>
      </c>
      <c r="D20" s="165">
        <v>-218</v>
      </c>
      <c r="E20" s="47"/>
      <c r="F20" s="63">
        <v>1027</v>
      </c>
      <c r="G20" s="63">
        <v>-38</v>
      </c>
      <c r="H20" s="63">
        <f t="shared" si="0"/>
        <v>989</v>
      </c>
      <c r="I20" s="47"/>
      <c r="J20" s="70"/>
      <c r="K20" s="70"/>
      <c r="L20" s="70"/>
      <c r="M20" s="47"/>
      <c r="N20" s="70"/>
      <c r="O20" s="70"/>
      <c r="P20" s="70"/>
      <c r="Q20" s="47"/>
      <c r="R20" s="70"/>
      <c r="S20" s="70"/>
      <c r="T20" s="70"/>
    </row>
    <row r="21" spans="1:20" ht="15.75" thickBot="1" x14ac:dyDescent="0.3">
      <c r="A21" s="60" t="s">
        <v>191</v>
      </c>
      <c r="B21" s="180">
        <v>827</v>
      </c>
      <c r="C21" s="180">
        <v>-6451</v>
      </c>
      <c r="D21" s="180">
        <v>-5624</v>
      </c>
      <c r="E21" s="47"/>
      <c r="F21" s="74">
        <v>2217</v>
      </c>
      <c r="G21" s="74">
        <v>-4730</v>
      </c>
      <c r="H21" s="74">
        <f t="shared" si="0"/>
        <v>-2513</v>
      </c>
      <c r="I21" s="47"/>
      <c r="J21" s="70"/>
      <c r="K21" s="70"/>
      <c r="L21" s="70"/>
      <c r="M21" s="47"/>
      <c r="N21" s="70"/>
      <c r="O21" s="70"/>
      <c r="P21" s="70"/>
      <c r="Q21" s="47"/>
      <c r="R21" s="70"/>
      <c r="S21" s="70"/>
      <c r="T21" s="70"/>
    </row>
    <row r="22" spans="1:20" x14ac:dyDescent="0.2">
      <c r="E22" s="47"/>
    </row>
    <row r="23" spans="1:20" x14ac:dyDescent="0.2">
      <c r="A23" s="79"/>
    </row>
    <row r="24" spans="1:20" ht="16.5" x14ac:dyDescent="0.2">
      <c r="A24" s="47"/>
      <c r="B24" s="61"/>
      <c r="C24" s="61"/>
      <c r="D24" s="61">
        <v>2013</v>
      </c>
      <c r="E24" s="47"/>
      <c r="F24" s="61"/>
      <c r="G24" s="61"/>
      <c r="H24" s="76" t="s">
        <v>369</v>
      </c>
      <c r="I24" s="47"/>
      <c r="Q24" s="47"/>
      <c r="R24" s="5"/>
      <c r="S24" s="5"/>
      <c r="T24" s="13"/>
    </row>
    <row r="25" spans="1:20" ht="33.75" x14ac:dyDescent="0.2">
      <c r="A25" s="40" t="s">
        <v>183</v>
      </c>
      <c r="B25" s="62" t="s">
        <v>184</v>
      </c>
      <c r="C25" s="62" t="s">
        <v>185</v>
      </c>
      <c r="D25" s="62" t="s">
        <v>170</v>
      </c>
      <c r="E25" s="47"/>
      <c r="F25" s="62" t="s">
        <v>184</v>
      </c>
      <c r="G25" s="62" t="s">
        <v>185</v>
      </c>
      <c r="H25" s="62" t="s">
        <v>170</v>
      </c>
      <c r="Q25" s="47"/>
      <c r="R25" s="248"/>
      <c r="S25" s="248"/>
      <c r="T25" s="248"/>
    </row>
    <row r="26" spans="1:20" ht="15" x14ac:dyDescent="0.25">
      <c r="A26" s="57" t="s">
        <v>186</v>
      </c>
      <c r="B26" s="63">
        <v>29342</v>
      </c>
      <c r="C26" s="64">
        <v>0</v>
      </c>
      <c r="D26" s="63">
        <f>SUM(B26:C26)</f>
        <v>29342</v>
      </c>
      <c r="E26" s="47"/>
      <c r="F26" s="63">
        <v>28680</v>
      </c>
      <c r="G26" s="64">
        <v>0</v>
      </c>
      <c r="H26" s="63">
        <f>SUM(F26:G26)</f>
        <v>28680</v>
      </c>
      <c r="Q26" s="47"/>
      <c r="R26" s="70"/>
      <c r="S26" s="75"/>
      <c r="T26" s="70"/>
    </row>
    <row r="27" spans="1:20" ht="15" x14ac:dyDescent="0.25">
      <c r="A27" s="58" t="s">
        <v>187</v>
      </c>
      <c r="B27" s="65">
        <v>-23174</v>
      </c>
      <c r="C27" s="65">
        <v>-3761</v>
      </c>
      <c r="D27" s="65">
        <f t="shared" ref="D27:D38" si="1">SUM(B27:C27)</f>
        <v>-26935</v>
      </c>
      <c r="E27" s="47"/>
      <c r="F27" s="65">
        <v>-23187</v>
      </c>
      <c r="G27" s="65">
        <v>-7093</v>
      </c>
      <c r="H27" s="65">
        <f t="shared" ref="H27:H38" si="2">SUM(F27:G27)</f>
        <v>-30280</v>
      </c>
      <c r="Q27" s="47"/>
      <c r="R27" s="70"/>
      <c r="S27" s="70"/>
      <c r="T27" s="70"/>
    </row>
    <row r="28" spans="1:20" ht="15" x14ac:dyDescent="0.25">
      <c r="A28" s="57" t="s">
        <v>198</v>
      </c>
      <c r="B28" s="63">
        <v>6168</v>
      </c>
      <c r="C28" s="63">
        <v>-3761</v>
      </c>
      <c r="D28" s="63">
        <f t="shared" si="1"/>
        <v>2407</v>
      </c>
      <c r="E28" s="47"/>
      <c r="F28" s="63">
        <v>5493</v>
      </c>
      <c r="G28" s="63">
        <v>-7093</v>
      </c>
      <c r="H28" s="63">
        <f t="shared" si="2"/>
        <v>-1600</v>
      </c>
      <c r="Q28" s="47"/>
      <c r="R28" s="70"/>
      <c r="S28" s="70"/>
      <c r="T28" s="70"/>
    </row>
    <row r="29" spans="1:20" x14ac:dyDescent="0.2">
      <c r="A29" s="2" t="s">
        <v>188</v>
      </c>
      <c r="B29" s="64">
        <v>0</v>
      </c>
      <c r="C29" s="63">
        <v>-469</v>
      </c>
      <c r="D29" s="63">
        <f t="shared" si="1"/>
        <v>-469</v>
      </c>
      <c r="E29" s="47"/>
      <c r="F29" s="64">
        <v>0</v>
      </c>
      <c r="G29" s="63">
        <v>1396</v>
      </c>
      <c r="H29" s="63">
        <f t="shared" si="2"/>
        <v>1396</v>
      </c>
      <c r="Q29" s="47"/>
      <c r="R29" s="75"/>
      <c r="S29" s="70"/>
      <c r="T29" s="70"/>
    </row>
    <row r="30" spans="1:20" x14ac:dyDescent="0.2">
      <c r="A30" s="41" t="s">
        <v>199</v>
      </c>
      <c r="B30" s="65">
        <v>243</v>
      </c>
      <c r="C30" s="65">
        <v>-75</v>
      </c>
      <c r="D30" s="65">
        <f t="shared" si="1"/>
        <v>168</v>
      </c>
      <c r="E30" s="47"/>
      <c r="F30" s="65">
        <v>482</v>
      </c>
      <c r="G30" s="65">
        <v>-61</v>
      </c>
      <c r="H30" s="65">
        <f t="shared" si="2"/>
        <v>421</v>
      </c>
      <c r="Q30" s="47"/>
      <c r="R30" s="70"/>
      <c r="S30" s="70"/>
      <c r="T30" s="70"/>
    </row>
    <row r="31" spans="1:20" ht="15" x14ac:dyDescent="0.25">
      <c r="A31" s="57" t="s">
        <v>200</v>
      </c>
      <c r="B31" s="63">
        <v>6411</v>
      </c>
      <c r="C31" s="63">
        <v>-4305</v>
      </c>
      <c r="D31" s="63">
        <f t="shared" si="1"/>
        <v>2106</v>
      </c>
      <c r="E31" s="47"/>
      <c r="F31" s="63">
        <v>5975</v>
      </c>
      <c r="G31" s="63">
        <v>-5758</v>
      </c>
      <c r="H31" s="63">
        <f t="shared" si="2"/>
        <v>217</v>
      </c>
      <c r="Q31" s="47"/>
      <c r="R31" s="70"/>
      <c r="S31" s="70"/>
      <c r="T31" s="70"/>
    </row>
    <row r="32" spans="1:20" x14ac:dyDescent="0.2">
      <c r="A32" s="2" t="s">
        <v>194</v>
      </c>
      <c r="B32" s="66">
        <v>271</v>
      </c>
      <c r="C32" s="67">
        <v>0</v>
      </c>
      <c r="D32" s="68">
        <f t="shared" si="1"/>
        <v>271</v>
      </c>
      <c r="E32" s="47"/>
      <c r="F32" s="66">
        <v>418</v>
      </c>
      <c r="G32" s="67">
        <v>0</v>
      </c>
      <c r="H32" s="68">
        <f t="shared" si="2"/>
        <v>418</v>
      </c>
      <c r="Q32" s="47"/>
      <c r="R32" s="70"/>
      <c r="S32" s="75"/>
      <c r="T32" s="70"/>
    </row>
    <row r="33" spans="1:20" x14ac:dyDescent="0.2">
      <c r="A33" s="2" t="s">
        <v>195</v>
      </c>
      <c r="B33" s="69">
        <v>-584</v>
      </c>
      <c r="C33" s="75">
        <v>0</v>
      </c>
      <c r="D33" s="71">
        <f t="shared" si="1"/>
        <v>-584</v>
      </c>
      <c r="E33" s="47"/>
      <c r="F33" s="69">
        <v>-630</v>
      </c>
      <c r="G33" s="75">
        <v>0</v>
      </c>
      <c r="H33" s="71">
        <f t="shared" si="2"/>
        <v>-630</v>
      </c>
      <c r="Q33" s="47"/>
      <c r="R33" s="70"/>
      <c r="S33" s="75"/>
      <c r="T33" s="70"/>
    </row>
    <row r="34" spans="1:20" x14ac:dyDescent="0.2">
      <c r="A34" s="2" t="s">
        <v>196</v>
      </c>
      <c r="B34" s="72">
        <v>37</v>
      </c>
      <c r="C34" s="65">
        <v>-130</v>
      </c>
      <c r="D34" s="73">
        <f t="shared" si="1"/>
        <v>-93</v>
      </c>
      <c r="E34" s="47"/>
      <c r="F34" s="72">
        <v>-87</v>
      </c>
      <c r="G34" s="65">
        <v>-89</v>
      </c>
      <c r="H34" s="73">
        <f t="shared" si="2"/>
        <v>-176</v>
      </c>
      <c r="Q34" s="47"/>
      <c r="R34" s="70"/>
      <c r="S34" s="70"/>
      <c r="T34" s="70"/>
    </row>
    <row r="35" spans="1:20" ht="15" x14ac:dyDescent="0.25">
      <c r="A35" s="58" t="s">
        <v>197</v>
      </c>
      <c r="B35" s="65">
        <v>-276</v>
      </c>
      <c r="C35" s="65">
        <v>-130</v>
      </c>
      <c r="D35" s="65">
        <f t="shared" si="1"/>
        <v>-406</v>
      </c>
      <c r="E35" s="47"/>
      <c r="F35" s="65">
        <v>-299</v>
      </c>
      <c r="G35" s="65">
        <v>-89</v>
      </c>
      <c r="H35" s="65">
        <f t="shared" si="2"/>
        <v>-388</v>
      </c>
      <c r="Q35" s="47"/>
      <c r="R35" s="70"/>
      <c r="S35" s="70"/>
      <c r="T35" s="70"/>
    </row>
    <row r="36" spans="1:20" ht="15" x14ac:dyDescent="0.25">
      <c r="A36" s="57" t="s">
        <v>201</v>
      </c>
      <c r="B36" s="63">
        <v>6135</v>
      </c>
      <c r="C36" s="63">
        <v>-4435</v>
      </c>
      <c r="D36" s="63">
        <f t="shared" si="1"/>
        <v>1700</v>
      </c>
      <c r="E36" s="47"/>
      <c r="F36" s="63">
        <v>5676</v>
      </c>
      <c r="G36" s="63">
        <v>-5847</v>
      </c>
      <c r="H36" s="63">
        <f t="shared" si="2"/>
        <v>-171</v>
      </c>
      <c r="Q36" s="47"/>
      <c r="R36" s="70"/>
      <c r="S36" s="70"/>
      <c r="T36" s="70"/>
    </row>
    <row r="37" spans="1:20" x14ac:dyDescent="0.2">
      <c r="A37" s="41" t="s">
        <v>189</v>
      </c>
      <c r="B37" s="65">
        <v>-1861</v>
      </c>
      <c r="C37" s="65">
        <v>587</v>
      </c>
      <c r="D37" s="65">
        <f t="shared" si="1"/>
        <v>-1274</v>
      </c>
      <c r="E37" s="47"/>
      <c r="F37" s="65">
        <v>-1506</v>
      </c>
      <c r="G37" s="65">
        <v>1113</v>
      </c>
      <c r="H37" s="65">
        <f t="shared" si="2"/>
        <v>-393</v>
      </c>
      <c r="Q37" s="47"/>
      <c r="R37" s="70"/>
      <c r="S37" s="70"/>
      <c r="T37" s="70"/>
    </row>
    <row r="38" spans="1:20" ht="15" x14ac:dyDescent="0.25">
      <c r="A38" s="59" t="s">
        <v>202</v>
      </c>
      <c r="B38" s="65">
        <v>4274</v>
      </c>
      <c r="C38" s="65">
        <v>-3848</v>
      </c>
      <c r="D38" s="65">
        <f t="shared" si="1"/>
        <v>426</v>
      </c>
      <c r="E38" s="47"/>
      <c r="F38" s="65">
        <v>4170</v>
      </c>
      <c r="G38" s="65">
        <v>-4734</v>
      </c>
      <c r="H38" s="65">
        <f t="shared" si="2"/>
        <v>-564</v>
      </c>
      <c r="Q38" s="47"/>
      <c r="R38" s="70"/>
      <c r="S38" s="70"/>
      <c r="T38" s="70"/>
    </row>
    <row r="39" spans="1:20" x14ac:dyDescent="0.2">
      <c r="A39" s="2" t="s">
        <v>190</v>
      </c>
      <c r="B39" s="63"/>
      <c r="C39" s="63"/>
      <c r="D39" s="63"/>
      <c r="E39" s="47"/>
      <c r="F39" s="63"/>
      <c r="G39" s="63"/>
      <c r="H39" s="63"/>
      <c r="Q39" s="47"/>
      <c r="R39" s="70"/>
      <c r="S39" s="70"/>
      <c r="T39" s="70"/>
    </row>
    <row r="40" spans="1:20" x14ac:dyDescent="0.2">
      <c r="A40" s="2" t="s">
        <v>68</v>
      </c>
      <c r="B40" s="63">
        <v>1601</v>
      </c>
      <c r="C40" s="63">
        <v>-214</v>
      </c>
      <c r="D40" s="63">
        <f t="shared" ref="D40:D41" si="3">SUM(B40:C40)</f>
        <v>1387</v>
      </c>
      <c r="E40" s="47"/>
      <c r="F40" s="63">
        <v>1310</v>
      </c>
      <c r="G40" s="63">
        <v>-404</v>
      </c>
      <c r="H40" s="63">
        <f t="shared" ref="H40:H41" si="4">SUM(F40:G40)</f>
        <v>906</v>
      </c>
      <c r="Q40" s="47"/>
      <c r="R40" s="70"/>
      <c r="S40" s="70"/>
      <c r="T40" s="70"/>
    </row>
    <row r="41" spans="1:20" ht="15.75" thickBot="1" x14ac:dyDescent="0.3">
      <c r="A41" s="60" t="s">
        <v>191</v>
      </c>
      <c r="B41" s="74">
        <v>2673</v>
      </c>
      <c r="C41" s="74">
        <v>-3634</v>
      </c>
      <c r="D41" s="74">
        <f t="shared" si="3"/>
        <v>-961</v>
      </c>
      <c r="E41" s="47"/>
      <c r="F41" s="74">
        <v>2860</v>
      </c>
      <c r="G41" s="74">
        <v>-4330</v>
      </c>
      <c r="H41" s="74">
        <f t="shared" si="4"/>
        <v>-1470</v>
      </c>
      <c r="I41" s="47"/>
      <c r="Q41" s="47"/>
      <c r="R41" s="70"/>
      <c r="S41" s="70"/>
      <c r="T41" s="70"/>
    </row>
    <row r="42" spans="1:20" x14ac:dyDescent="0.2">
      <c r="E42" s="47"/>
      <c r="I42" s="47"/>
    </row>
    <row r="43" spans="1:20" x14ac:dyDescent="0.2">
      <c r="A43" s="79" t="s">
        <v>453</v>
      </c>
    </row>
    <row r="45" spans="1:20" ht="16.5" x14ac:dyDescent="0.2">
      <c r="A45" s="47"/>
      <c r="B45" s="61"/>
      <c r="C45" s="61"/>
      <c r="D45" s="76" t="s">
        <v>321</v>
      </c>
      <c r="E45" s="47"/>
      <c r="F45" s="5"/>
      <c r="G45" s="5"/>
      <c r="H45" s="5"/>
      <c r="I45" s="47"/>
      <c r="J45" s="5"/>
      <c r="K45" s="5"/>
      <c r="L45" s="5"/>
      <c r="M45" s="47"/>
      <c r="N45" s="5"/>
      <c r="O45" s="5"/>
      <c r="P45" s="13"/>
      <c r="Q45" s="47"/>
    </row>
    <row r="46" spans="1:20" ht="33.75" x14ac:dyDescent="0.2">
      <c r="A46" s="40" t="s">
        <v>183</v>
      </c>
      <c r="B46" s="62" t="s">
        <v>184</v>
      </c>
      <c r="C46" s="62" t="s">
        <v>185</v>
      </c>
      <c r="D46" s="62" t="s">
        <v>170</v>
      </c>
      <c r="E46" s="47"/>
      <c r="F46" s="248"/>
      <c r="G46" s="248"/>
      <c r="H46" s="248"/>
      <c r="I46" s="47"/>
      <c r="J46" s="248"/>
      <c r="K46" s="248"/>
      <c r="L46" s="248"/>
      <c r="M46" s="47"/>
      <c r="N46" s="248"/>
      <c r="O46" s="248"/>
      <c r="P46" s="248"/>
      <c r="Q46" s="47"/>
    </row>
    <row r="47" spans="1:20" ht="15" x14ac:dyDescent="0.25">
      <c r="A47" s="57" t="s">
        <v>186</v>
      </c>
      <c r="B47" s="63">
        <v>30580</v>
      </c>
      <c r="C47" s="64">
        <v>0</v>
      </c>
      <c r="D47" s="63">
        <f>SUM(B47:C47)</f>
        <v>30580</v>
      </c>
      <c r="E47" s="47"/>
      <c r="F47" s="70"/>
      <c r="G47" s="75"/>
      <c r="H47" s="70"/>
      <c r="I47" s="47"/>
      <c r="J47" s="70"/>
      <c r="K47" s="75"/>
      <c r="L47" s="70"/>
      <c r="M47" s="47"/>
      <c r="N47" s="70"/>
      <c r="O47" s="75"/>
      <c r="P47" s="70"/>
      <c r="Q47" s="47"/>
    </row>
    <row r="48" spans="1:20" ht="15" x14ac:dyDescent="0.25">
      <c r="A48" s="58" t="s">
        <v>187</v>
      </c>
      <c r="B48" s="65">
        <v>-20912</v>
      </c>
      <c r="C48" s="65">
        <v>-229</v>
      </c>
      <c r="D48" s="65">
        <f t="shared" ref="D48:D59" si="5">SUM(B48:C48)</f>
        <v>-21141</v>
      </c>
      <c r="E48" s="47"/>
      <c r="F48" s="70"/>
      <c r="G48" s="70"/>
      <c r="H48" s="70"/>
      <c r="I48" s="47"/>
      <c r="J48" s="70"/>
      <c r="K48" s="70"/>
      <c r="L48" s="70"/>
      <c r="M48" s="47"/>
      <c r="N48" s="70"/>
      <c r="O48" s="70"/>
      <c r="P48" s="70"/>
      <c r="Q48" s="47"/>
    </row>
    <row r="49" spans="1:17" ht="15" x14ac:dyDescent="0.25">
      <c r="A49" s="57" t="s">
        <v>198</v>
      </c>
      <c r="B49" s="63">
        <v>9668</v>
      </c>
      <c r="C49" s="63">
        <v>-229</v>
      </c>
      <c r="D49" s="63">
        <f t="shared" si="5"/>
        <v>9439</v>
      </c>
      <c r="E49" s="47"/>
      <c r="F49" s="70"/>
      <c r="G49" s="70"/>
      <c r="H49" s="70"/>
      <c r="I49" s="47"/>
      <c r="J49" s="70"/>
      <c r="K49" s="70"/>
      <c r="L49" s="70"/>
      <c r="M49" s="47"/>
      <c r="N49" s="70"/>
      <c r="O49" s="70"/>
      <c r="P49" s="70"/>
      <c r="Q49" s="47"/>
    </row>
    <row r="50" spans="1:17" x14ac:dyDescent="0.2">
      <c r="A50" s="2" t="s">
        <v>188</v>
      </c>
      <c r="B50" s="64">
        <v>0</v>
      </c>
      <c r="C50" s="63">
        <v>183</v>
      </c>
      <c r="D50" s="63">
        <f t="shared" si="5"/>
        <v>183</v>
      </c>
      <c r="E50" s="47"/>
      <c r="F50" s="75"/>
      <c r="G50" s="70"/>
      <c r="H50" s="70"/>
      <c r="I50" s="47"/>
      <c r="J50" s="75"/>
      <c r="K50" s="70"/>
      <c r="L50" s="70"/>
      <c r="M50" s="47"/>
      <c r="N50" s="75"/>
      <c r="O50" s="70"/>
      <c r="P50" s="70"/>
      <c r="Q50" s="47"/>
    </row>
    <row r="51" spans="1:17" x14ac:dyDescent="0.2">
      <c r="A51" s="41" t="s">
        <v>199</v>
      </c>
      <c r="B51" s="65">
        <v>978</v>
      </c>
      <c r="C51" s="65">
        <v>-1</v>
      </c>
      <c r="D51" s="65">
        <f t="shared" si="5"/>
        <v>977</v>
      </c>
      <c r="E51" s="47"/>
      <c r="F51" s="70"/>
      <c r="G51" s="70"/>
      <c r="H51" s="70"/>
      <c r="I51" s="47"/>
      <c r="J51" s="70"/>
      <c r="K51" s="70"/>
      <c r="L51" s="70"/>
      <c r="M51" s="47"/>
      <c r="N51" s="70"/>
      <c r="O51" s="70"/>
      <c r="P51" s="70"/>
      <c r="Q51" s="47"/>
    </row>
    <row r="52" spans="1:17" ht="15" x14ac:dyDescent="0.25">
      <c r="A52" s="57" t="s">
        <v>200</v>
      </c>
      <c r="B52" s="63">
        <v>10646</v>
      </c>
      <c r="C52" s="63">
        <v>-47</v>
      </c>
      <c r="D52" s="63">
        <f t="shared" si="5"/>
        <v>10599</v>
      </c>
      <c r="E52" s="47"/>
      <c r="F52" s="70"/>
      <c r="G52" s="70"/>
      <c r="H52" s="70"/>
      <c r="I52" s="47"/>
      <c r="J52" s="70"/>
      <c r="K52" s="70"/>
      <c r="L52" s="70"/>
      <c r="M52" s="47"/>
      <c r="N52" s="70"/>
      <c r="O52" s="70"/>
      <c r="P52" s="70"/>
      <c r="Q52" s="47"/>
    </row>
    <row r="53" spans="1:17" x14ac:dyDescent="0.2">
      <c r="A53" s="2" t="s">
        <v>194</v>
      </c>
      <c r="B53" s="66">
        <v>668</v>
      </c>
      <c r="C53" s="67">
        <v>0</v>
      </c>
      <c r="D53" s="68">
        <f t="shared" si="5"/>
        <v>668</v>
      </c>
      <c r="E53" s="47"/>
      <c r="F53" s="70"/>
      <c r="G53" s="75"/>
      <c r="H53" s="70"/>
      <c r="I53" s="47"/>
      <c r="J53" s="70"/>
      <c r="K53" s="75"/>
      <c r="L53" s="70"/>
      <c r="M53" s="47"/>
      <c r="N53" s="70"/>
      <c r="O53" s="75"/>
      <c r="P53" s="70"/>
      <c r="Q53" s="47"/>
    </row>
    <row r="54" spans="1:17" x14ac:dyDescent="0.2">
      <c r="A54" s="2" t="s">
        <v>195</v>
      </c>
      <c r="B54" s="69">
        <v>-695</v>
      </c>
      <c r="C54" s="75">
        <v>0</v>
      </c>
      <c r="D54" s="71">
        <f t="shared" si="5"/>
        <v>-695</v>
      </c>
      <c r="E54" s="47"/>
      <c r="F54" s="70"/>
      <c r="G54" s="70"/>
      <c r="H54" s="70"/>
      <c r="I54" s="47"/>
      <c r="J54" s="70"/>
      <c r="K54" s="75"/>
      <c r="L54" s="70"/>
      <c r="M54" s="47"/>
      <c r="N54" s="70"/>
      <c r="O54" s="75"/>
      <c r="P54" s="70"/>
      <c r="Q54" s="47"/>
    </row>
    <row r="55" spans="1:17" x14ac:dyDescent="0.2">
      <c r="A55" s="2" t="s">
        <v>196</v>
      </c>
      <c r="B55" s="72">
        <v>7</v>
      </c>
      <c r="C55" s="65">
        <v>203</v>
      </c>
      <c r="D55" s="73">
        <f t="shared" si="5"/>
        <v>210</v>
      </c>
      <c r="E55" s="47"/>
      <c r="F55" s="70"/>
      <c r="G55" s="70"/>
      <c r="H55" s="70"/>
      <c r="I55" s="47"/>
      <c r="J55" s="70"/>
      <c r="K55" s="70"/>
      <c r="L55" s="70"/>
      <c r="M55" s="47"/>
      <c r="N55" s="70"/>
      <c r="O55" s="70"/>
      <c r="P55" s="70"/>
      <c r="Q55" s="47"/>
    </row>
    <row r="56" spans="1:17" ht="15" x14ac:dyDescent="0.25">
      <c r="A56" s="58" t="s">
        <v>197</v>
      </c>
      <c r="B56" s="65">
        <v>-20</v>
      </c>
      <c r="C56" s="65">
        <v>203</v>
      </c>
      <c r="D56" s="65">
        <f t="shared" si="5"/>
        <v>183</v>
      </c>
      <c r="E56" s="47"/>
      <c r="F56" s="70"/>
      <c r="G56" s="70"/>
      <c r="H56" s="70"/>
      <c r="I56" s="47"/>
      <c r="J56" s="70"/>
      <c r="K56" s="70"/>
      <c r="L56" s="70"/>
      <c r="M56" s="47"/>
      <c r="N56" s="70"/>
      <c r="O56" s="70"/>
      <c r="P56" s="70"/>
      <c r="Q56" s="47"/>
    </row>
    <row r="57" spans="1:17" ht="15" x14ac:dyDescent="0.25">
      <c r="A57" s="57" t="s">
        <v>201</v>
      </c>
      <c r="B57" s="63">
        <v>10626</v>
      </c>
      <c r="C57" s="63">
        <v>156</v>
      </c>
      <c r="D57" s="63">
        <f t="shared" si="5"/>
        <v>10782</v>
      </c>
      <c r="E57" s="47"/>
      <c r="F57" s="70"/>
      <c r="G57" s="70"/>
      <c r="H57" s="70"/>
      <c r="I57" s="47"/>
      <c r="J57" s="70"/>
      <c r="K57" s="70"/>
      <c r="L57" s="70"/>
      <c r="M57" s="47"/>
      <c r="N57" s="70"/>
      <c r="O57" s="70"/>
      <c r="P57" s="70"/>
      <c r="Q57" s="47"/>
    </row>
    <row r="58" spans="1:17" x14ac:dyDescent="0.2">
      <c r="A58" s="41" t="s">
        <v>189</v>
      </c>
      <c r="B58" s="65">
        <v>-2741</v>
      </c>
      <c r="C58" s="65">
        <v>-119</v>
      </c>
      <c r="D58" s="65">
        <f t="shared" si="5"/>
        <v>-2860</v>
      </c>
      <c r="E58" s="47"/>
      <c r="F58" s="70"/>
      <c r="G58" s="70"/>
      <c r="H58" s="70"/>
      <c r="I58" s="47"/>
      <c r="J58" s="70"/>
      <c r="K58" s="70"/>
      <c r="L58" s="70"/>
      <c r="M58" s="47"/>
      <c r="N58" s="70"/>
      <c r="O58" s="70"/>
      <c r="P58" s="70"/>
      <c r="Q58" s="47"/>
    </row>
    <row r="59" spans="1:17" ht="15" x14ac:dyDescent="0.25">
      <c r="A59" s="59" t="s">
        <v>202</v>
      </c>
      <c r="B59" s="65">
        <v>7885</v>
      </c>
      <c r="C59" s="65">
        <v>37</v>
      </c>
      <c r="D59" s="65">
        <f t="shared" si="5"/>
        <v>7922</v>
      </c>
      <c r="E59" s="47"/>
      <c r="F59" s="70"/>
      <c r="G59" s="70"/>
      <c r="H59" s="70"/>
      <c r="I59" s="47"/>
      <c r="J59" s="70"/>
      <c r="K59" s="70"/>
      <c r="L59" s="70"/>
      <c r="M59" s="47"/>
      <c r="N59" s="70"/>
      <c r="O59" s="70"/>
      <c r="P59" s="70"/>
      <c r="Q59" s="47"/>
    </row>
    <row r="60" spans="1:17" x14ac:dyDescent="0.2">
      <c r="A60" s="2" t="s">
        <v>190</v>
      </c>
      <c r="B60" s="63"/>
      <c r="C60" s="63"/>
      <c r="D60" s="63"/>
      <c r="E60" s="47"/>
      <c r="F60" s="70"/>
      <c r="G60" s="70"/>
      <c r="H60" s="70"/>
      <c r="I60" s="47"/>
      <c r="J60" s="70"/>
      <c r="K60" s="70"/>
      <c r="L60" s="70"/>
      <c r="M60" s="47"/>
      <c r="N60" s="70"/>
      <c r="O60" s="70"/>
      <c r="P60" s="70"/>
      <c r="Q60" s="47"/>
    </row>
    <row r="61" spans="1:17" x14ac:dyDescent="0.2">
      <c r="A61" s="2" t="s">
        <v>68</v>
      </c>
      <c r="B61" s="63">
        <v>1765</v>
      </c>
      <c r="C61" s="63">
        <v>-12</v>
      </c>
      <c r="D61" s="63">
        <f t="shared" ref="D61:D62" si="6">SUM(B61:C61)</f>
        <v>1753</v>
      </c>
      <c r="E61" s="47"/>
      <c r="F61" s="70"/>
      <c r="G61" s="70"/>
      <c r="H61" s="70"/>
      <c r="I61" s="47"/>
      <c r="J61" s="70"/>
      <c r="K61" s="70"/>
      <c r="L61" s="70"/>
      <c r="M61" s="47"/>
      <c r="N61" s="70"/>
      <c r="O61" s="70"/>
      <c r="P61" s="70"/>
      <c r="Q61" s="47"/>
    </row>
    <row r="62" spans="1:17" ht="15.75" thickBot="1" x14ac:dyDescent="0.3">
      <c r="A62" s="60" t="s">
        <v>191</v>
      </c>
      <c r="B62" s="74">
        <v>6120</v>
      </c>
      <c r="C62" s="74">
        <v>49</v>
      </c>
      <c r="D62" s="74">
        <f t="shared" si="6"/>
        <v>6169</v>
      </c>
      <c r="E62" s="47"/>
      <c r="F62" s="70"/>
      <c r="G62" s="70"/>
      <c r="H62" s="70"/>
      <c r="I62" s="47"/>
      <c r="J62" s="70"/>
      <c r="K62" s="70"/>
      <c r="L62" s="70"/>
      <c r="M62" s="47"/>
      <c r="N62" s="70"/>
      <c r="O62" s="70"/>
      <c r="P62" s="70"/>
      <c r="Q62" s="47"/>
    </row>
    <row r="64" spans="1:17" x14ac:dyDescent="0.2">
      <c r="A64" s="79" t="s">
        <v>453</v>
      </c>
    </row>
  </sheetData>
  <pageMargins left="0.70866141732283472" right="0.70866141732283472" top="0.74803149606299213" bottom="0.74803149606299213" header="0.31496062992125984" footer="0.31496062992125984"/>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showGridLines="0" view="pageBreakPreview" topLeftCell="A28" zoomScaleNormal="100" zoomScaleSheetLayoutView="100" workbookViewId="0">
      <selection activeCell="A49" sqref="A49"/>
    </sheetView>
  </sheetViews>
  <sheetFormatPr defaultRowHeight="14.25" x14ac:dyDescent="0.2"/>
  <cols>
    <col min="1" max="1" width="60.85546875" style="2" bestFit="1" customWidth="1"/>
    <col min="2" max="2" width="9.140625" style="2" customWidth="1"/>
    <col min="3" max="6" width="9.140625" style="2"/>
    <col min="7" max="7" width="10.5703125" style="2" bestFit="1" customWidth="1"/>
    <col min="8" max="8" width="9.85546875" style="2" customWidth="1"/>
    <col min="9" max="16384" width="9.140625" style="2"/>
  </cols>
  <sheetData>
    <row r="1" spans="1:6" ht="15" x14ac:dyDescent="0.25">
      <c r="A1" s="155" t="s">
        <v>335</v>
      </c>
    </row>
    <row r="2" spans="1:6" ht="30" x14ac:dyDescent="0.4">
      <c r="A2" s="216" t="s">
        <v>44</v>
      </c>
    </row>
    <row r="3" spans="1:6" ht="15" x14ac:dyDescent="0.25">
      <c r="A3" s="39"/>
    </row>
    <row r="4" spans="1:6" ht="17.25" x14ac:dyDescent="0.25">
      <c r="A4" s="40" t="s">
        <v>183</v>
      </c>
      <c r="B4" s="158">
        <v>2015</v>
      </c>
      <c r="C4" s="41">
        <v>2014</v>
      </c>
      <c r="D4" s="41">
        <v>2013</v>
      </c>
      <c r="E4" s="76" t="s">
        <v>369</v>
      </c>
      <c r="F4" s="76" t="s">
        <v>321</v>
      </c>
    </row>
    <row r="5" spans="1:6" ht="15" x14ac:dyDescent="0.25">
      <c r="A5" s="57" t="s">
        <v>204</v>
      </c>
      <c r="B5" s="181"/>
      <c r="C5" s="44"/>
      <c r="D5" s="44"/>
      <c r="E5" s="44"/>
      <c r="F5" s="80"/>
    </row>
    <row r="6" spans="1:6" ht="15" x14ac:dyDescent="0.25">
      <c r="A6" s="57" t="s">
        <v>205</v>
      </c>
      <c r="B6" s="181"/>
      <c r="C6" s="44"/>
      <c r="D6" s="44"/>
      <c r="E6" s="44"/>
      <c r="F6" s="80"/>
    </row>
    <row r="7" spans="1:6" ht="15" x14ac:dyDescent="0.25">
      <c r="A7" s="2" t="s">
        <v>206</v>
      </c>
      <c r="B7" s="181">
        <v>3394</v>
      </c>
      <c r="C7" s="44">
        <v>3912</v>
      </c>
      <c r="D7" s="44">
        <v>4083</v>
      </c>
      <c r="E7" s="44">
        <v>4569</v>
      </c>
      <c r="F7" s="80">
        <v>2320</v>
      </c>
    </row>
    <row r="8" spans="1:6" ht="15" x14ac:dyDescent="0.25">
      <c r="A8" s="2" t="s">
        <v>207</v>
      </c>
      <c r="B8" s="181">
        <v>29621</v>
      </c>
      <c r="C8" s="44">
        <v>38475</v>
      </c>
      <c r="D8" s="44">
        <v>41505</v>
      </c>
      <c r="E8" s="44">
        <v>44731</v>
      </c>
      <c r="F8" s="80">
        <v>40082</v>
      </c>
    </row>
    <row r="9" spans="1:6" ht="15" x14ac:dyDescent="0.25">
      <c r="A9" s="2" t="s">
        <v>208</v>
      </c>
      <c r="B9" s="181">
        <v>290</v>
      </c>
      <c r="C9" s="44">
        <v>358</v>
      </c>
      <c r="D9" s="44">
        <v>348</v>
      </c>
      <c r="E9" s="44">
        <v>392</v>
      </c>
      <c r="F9" s="80">
        <v>360</v>
      </c>
    </row>
    <row r="10" spans="1:6" ht="15" x14ac:dyDescent="0.25">
      <c r="A10" s="2" t="s">
        <v>209</v>
      </c>
      <c r="B10" s="181">
        <v>1817</v>
      </c>
      <c r="C10" s="44">
        <v>4376</v>
      </c>
      <c r="D10" s="44">
        <v>4612</v>
      </c>
      <c r="E10" s="44">
        <v>3162</v>
      </c>
      <c r="F10" s="80">
        <v>5352</v>
      </c>
    </row>
    <row r="11" spans="1:6" ht="15" x14ac:dyDescent="0.25">
      <c r="A11" s="2" t="s">
        <v>210</v>
      </c>
      <c r="B11" s="181">
        <v>846</v>
      </c>
      <c r="C11" s="44">
        <v>1266</v>
      </c>
      <c r="D11" s="44">
        <v>1446</v>
      </c>
      <c r="E11" s="44">
        <v>2389</v>
      </c>
      <c r="F11" s="80">
        <v>3003</v>
      </c>
    </row>
    <row r="12" spans="1:6" ht="15" x14ac:dyDescent="0.25">
      <c r="A12" s="2" t="s">
        <v>211</v>
      </c>
      <c r="B12" s="181">
        <v>539</v>
      </c>
      <c r="C12" s="44">
        <v>745</v>
      </c>
      <c r="D12" s="44">
        <v>797</v>
      </c>
      <c r="E12" s="44">
        <v>560</v>
      </c>
      <c r="F12" s="80">
        <v>434</v>
      </c>
    </row>
    <row r="13" spans="1:6" ht="15" x14ac:dyDescent="0.25">
      <c r="A13" s="2" t="s">
        <v>212</v>
      </c>
      <c r="B13" s="181">
        <v>914</v>
      </c>
      <c r="C13" s="44">
        <v>1351</v>
      </c>
      <c r="D13" s="44">
        <v>1364</v>
      </c>
      <c r="E13" s="44">
        <v>1204</v>
      </c>
      <c r="F13" s="80">
        <v>515</v>
      </c>
    </row>
    <row r="14" spans="1:6" ht="15" x14ac:dyDescent="0.25">
      <c r="A14" s="2" t="s">
        <v>213</v>
      </c>
      <c r="B14" s="181">
        <v>460</v>
      </c>
      <c r="C14" s="44">
        <v>986</v>
      </c>
      <c r="D14" s="44">
        <v>604</v>
      </c>
      <c r="E14" s="44">
        <v>747</v>
      </c>
      <c r="F14" s="80">
        <v>668</v>
      </c>
    </row>
    <row r="15" spans="1:6" ht="15" x14ac:dyDescent="0.25">
      <c r="A15" s="2" t="s">
        <v>214</v>
      </c>
      <c r="B15" s="181">
        <v>335</v>
      </c>
      <c r="C15" s="44">
        <v>233</v>
      </c>
      <c r="D15" s="44">
        <v>247</v>
      </c>
      <c r="E15" s="44">
        <v>235</v>
      </c>
      <c r="F15" s="80">
        <v>138</v>
      </c>
    </row>
    <row r="16" spans="1:6" ht="15" x14ac:dyDescent="0.25">
      <c r="A16" s="59" t="s">
        <v>215</v>
      </c>
      <c r="B16" s="182">
        <f t="shared" ref="B16:C16" si="0">SUM(B7:B15)</f>
        <v>38216</v>
      </c>
      <c r="C16" s="81">
        <f t="shared" si="0"/>
        <v>51702</v>
      </c>
      <c r="D16" s="81">
        <f>SUM(D7:D15)</f>
        <v>55006</v>
      </c>
      <c r="E16" s="81">
        <f t="shared" ref="E16:F16" si="1">SUM(E7:E15)</f>
        <v>57989</v>
      </c>
      <c r="F16" s="82">
        <f t="shared" si="1"/>
        <v>52872</v>
      </c>
    </row>
    <row r="17" spans="1:6" ht="15" x14ac:dyDescent="0.25">
      <c r="A17" s="57" t="s">
        <v>216</v>
      </c>
      <c r="B17" s="181"/>
      <c r="C17" s="44"/>
      <c r="D17" s="44"/>
      <c r="E17" s="44"/>
      <c r="F17" s="80"/>
    </row>
    <row r="18" spans="1:6" ht="15" x14ac:dyDescent="0.25">
      <c r="A18" s="2" t="s">
        <v>217</v>
      </c>
      <c r="B18" s="181">
        <v>4051</v>
      </c>
      <c r="C18" s="44">
        <v>4720</v>
      </c>
      <c r="D18" s="44">
        <v>4789</v>
      </c>
      <c r="E18" s="44">
        <v>5002</v>
      </c>
      <c r="F18" s="80">
        <v>3514</v>
      </c>
    </row>
    <row r="19" spans="1:6" ht="15" x14ac:dyDescent="0.25">
      <c r="A19" s="2" t="s">
        <v>210</v>
      </c>
      <c r="B19" s="170">
        <v>0</v>
      </c>
      <c r="C19" s="83">
        <v>0</v>
      </c>
      <c r="D19" s="44">
        <v>19</v>
      </c>
      <c r="E19" s="44">
        <v>102</v>
      </c>
      <c r="F19" s="84">
        <v>0</v>
      </c>
    </row>
    <row r="20" spans="1:6" ht="15" x14ac:dyDescent="0.25">
      <c r="A20" s="2" t="s">
        <v>211</v>
      </c>
      <c r="B20" s="181">
        <v>1983</v>
      </c>
      <c r="C20" s="44">
        <v>2568</v>
      </c>
      <c r="D20" s="44">
        <v>3351</v>
      </c>
      <c r="E20" s="44">
        <v>3243</v>
      </c>
      <c r="F20" s="80">
        <v>3639</v>
      </c>
    </row>
    <row r="21" spans="1:6" ht="15" x14ac:dyDescent="0.25">
      <c r="A21" s="2" t="s">
        <v>218</v>
      </c>
      <c r="B21" s="181">
        <v>152</v>
      </c>
      <c r="C21" s="44">
        <v>125</v>
      </c>
      <c r="D21" s="44">
        <v>226</v>
      </c>
      <c r="E21" s="44">
        <v>470</v>
      </c>
      <c r="F21" s="80">
        <v>207</v>
      </c>
    </row>
    <row r="22" spans="1:6" ht="15" x14ac:dyDescent="0.25">
      <c r="A22" s="2" t="s">
        <v>213</v>
      </c>
      <c r="B22" s="181">
        <v>689</v>
      </c>
      <c r="C22" s="44">
        <v>147</v>
      </c>
      <c r="D22" s="44">
        <v>70</v>
      </c>
      <c r="E22" s="44">
        <v>101</v>
      </c>
      <c r="F22" s="80">
        <v>172</v>
      </c>
    </row>
    <row r="23" spans="1:6" ht="15" x14ac:dyDescent="0.25">
      <c r="A23" s="41" t="s">
        <v>219</v>
      </c>
      <c r="B23" s="183">
        <v>6895</v>
      </c>
      <c r="C23" s="85">
        <v>6748</v>
      </c>
      <c r="D23" s="85">
        <v>7704</v>
      </c>
      <c r="E23" s="85">
        <v>9080</v>
      </c>
      <c r="F23" s="86">
        <v>11712</v>
      </c>
    </row>
    <row r="24" spans="1:6" ht="15" x14ac:dyDescent="0.25">
      <c r="A24" s="57" t="s">
        <v>220</v>
      </c>
      <c r="B24" s="165">
        <f t="shared" ref="B24:C24" si="2">SUM(B18:B23)</f>
        <v>13770</v>
      </c>
      <c r="C24" s="44">
        <f t="shared" si="2"/>
        <v>14308</v>
      </c>
      <c r="D24" s="44">
        <f>SUM(D18:D23)</f>
        <v>16159</v>
      </c>
      <c r="E24" s="44">
        <f t="shared" ref="E24:F24" si="3">SUM(E18:E23)</f>
        <v>17998</v>
      </c>
      <c r="F24" s="80">
        <f t="shared" si="3"/>
        <v>19244</v>
      </c>
    </row>
    <row r="25" spans="1:6" ht="15" x14ac:dyDescent="0.25">
      <c r="A25" s="2" t="s">
        <v>221</v>
      </c>
      <c r="B25" s="181">
        <v>27</v>
      </c>
      <c r="C25" s="83">
        <v>0</v>
      </c>
      <c r="D25" s="83">
        <v>0</v>
      </c>
      <c r="E25" s="44">
        <v>3150</v>
      </c>
      <c r="F25" s="84">
        <v>0</v>
      </c>
    </row>
    <row r="26" spans="1:6" ht="15" x14ac:dyDescent="0.25">
      <c r="A26" s="59" t="s">
        <v>222</v>
      </c>
      <c r="B26" s="182">
        <f t="shared" ref="B26:C26" si="4">B16+B24+B25</f>
        <v>52013</v>
      </c>
      <c r="C26" s="81">
        <f t="shared" si="4"/>
        <v>66010</v>
      </c>
      <c r="D26" s="81">
        <f>D16+D24+D25</f>
        <v>71165</v>
      </c>
      <c r="E26" s="81">
        <f t="shared" ref="E26:F26" si="5">E16+E24+E25</f>
        <v>79137</v>
      </c>
      <c r="F26" s="82">
        <f t="shared" si="5"/>
        <v>72116</v>
      </c>
    </row>
    <row r="27" spans="1:6" ht="15" x14ac:dyDescent="0.25">
      <c r="A27" s="57" t="s">
        <v>223</v>
      </c>
      <c r="B27" s="181"/>
      <c r="C27" s="44"/>
      <c r="D27" s="44"/>
      <c r="E27" s="44"/>
      <c r="F27" s="80"/>
    </row>
    <row r="28" spans="1:6" ht="15" x14ac:dyDescent="0.25">
      <c r="A28" s="57" t="s">
        <v>224</v>
      </c>
      <c r="B28" s="181"/>
      <c r="C28" s="44"/>
      <c r="D28" s="44"/>
      <c r="E28" s="44"/>
      <c r="F28" s="80"/>
    </row>
    <row r="29" spans="1:6" ht="15" x14ac:dyDescent="0.25">
      <c r="A29" s="2" t="s">
        <v>225</v>
      </c>
      <c r="B29" s="181">
        <v>-2753</v>
      </c>
      <c r="C29" s="44">
        <v>-3515</v>
      </c>
      <c r="D29" s="44">
        <v>-4369</v>
      </c>
      <c r="E29" s="44">
        <v>-4494</v>
      </c>
      <c r="F29" s="80">
        <v>-5047</v>
      </c>
    </row>
    <row r="30" spans="1:6" ht="15" x14ac:dyDescent="0.25">
      <c r="A30" s="2" t="s">
        <v>226</v>
      </c>
      <c r="B30" s="181">
        <v>-1649</v>
      </c>
      <c r="C30" s="44">
        <v>-1618</v>
      </c>
      <c r="D30" s="44">
        <v>-2108</v>
      </c>
      <c r="E30" s="44">
        <v>-2485</v>
      </c>
      <c r="F30" s="80">
        <v>-902</v>
      </c>
    </row>
    <row r="31" spans="1:6" ht="15" x14ac:dyDescent="0.25">
      <c r="A31" s="2" t="s">
        <v>227</v>
      </c>
      <c r="B31" s="181">
        <v>-620</v>
      </c>
      <c r="C31" s="44">
        <v>-680</v>
      </c>
      <c r="D31" s="44">
        <v>-768</v>
      </c>
      <c r="E31" s="44">
        <v>-560</v>
      </c>
      <c r="F31" s="80">
        <v>-369</v>
      </c>
    </row>
    <row r="32" spans="1:6" ht="15" x14ac:dyDescent="0.25">
      <c r="A32" s="2" t="s">
        <v>228</v>
      </c>
      <c r="B32" s="181">
        <v>-340</v>
      </c>
      <c r="C32" s="44">
        <v>-375</v>
      </c>
      <c r="D32" s="44">
        <v>-734</v>
      </c>
      <c r="E32" s="44">
        <v>-819</v>
      </c>
      <c r="F32" s="80">
        <v>-1528</v>
      </c>
    </row>
    <row r="33" spans="1:6" ht="15" x14ac:dyDescent="0.25">
      <c r="A33" s="41" t="s">
        <v>229</v>
      </c>
      <c r="B33" s="183">
        <v>-477</v>
      </c>
      <c r="C33" s="85">
        <v>-539</v>
      </c>
      <c r="D33" s="85">
        <v>-372</v>
      </c>
      <c r="E33" s="85">
        <v>-280</v>
      </c>
      <c r="F33" s="86">
        <v>-162</v>
      </c>
    </row>
    <row r="34" spans="1:6" ht="15" x14ac:dyDescent="0.25">
      <c r="A34" s="59" t="s">
        <v>230</v>
      </c>
      <c r="B34" s="182">
        <f t="shared" ref="B34:C34" si="6">SUM(B29:B33)</f>
        <v>-5839</v>
      </c>
      <c r="C34" s="81">
        <f t="shared" si="6"/>
        <v>-6727</v>
      </c>
      <c r="D34" s="81">
        <f>SUM(D29:D33)</f>
        <v>-8351</v>
      </c>
      <c r="E34" s="81">
        <f t="shared" ref="E34:F34" si="7">SUM(E29:E33)</f>
        <v>-8638</v>
      </c>
      <c r="F34" s="82">
        <f t="shared" si="7"/>
        <v>-8008</v>
      </c>
    </row>
    <row r="35" spans="1:6" ht="15" x14ac:dyDescent="0.25">
      <c r="A35" s="57" t="s">
        <v>231</v>
      </c>
      <c r="B35" s="181"/>
      <c r="C35" s="44"/>
      <c r="D35" s="44"/>
      <c r="E35" s="44"/>
      <c r="F35" s="80"/>
    </row>
    <row r="36" spans="1:6" ht="15" x14ac:dyDescent="0.25">
      <c r="A36" s="2" t="s">
        <v>225</v>
      </c>
      <c r="B36" s="181">
        <v>-26</v>
      </c>
      <c r="C36" s="44">
        <v>-25</v>
      </c>
      <c r="D36" s="44">
        <v>-22</v>
      </c>
      <c r="E36" s="44">
        <v>-18</v>
      </c>
      <c r="F36" s="84">
        <v>0</v>
      </c>
    </row>
    <row r="37" spans="1:6" ht="15" x14ac:dyDescent="0.25">
      <c r="A37" s="2" t="s">
        <v>232</v>
      </c>
      <c r="B37" s="181">
        <v>-16318</v>
      </c>
      <c r="C37" s="44">
        <v>-16917</v>
      </c>
      <c r="D37" s="44">
        <v>-15740</v>
      </c>
      <c r="E37" s="44">
        <v>-15150</v>
      </c>
      <c r="F37" s="80">
        <v>-11855</v>
      </c>
    </row>
    <row r="38" spans="1:6" ht="15" x14ac:dyDescent="0.25">
      <c r="A38" s="2" t="s">
        <v>233</v>
      </c>
      <c r="B38" s="181">
        <v>-667</v>
      </c>
      <c r="C38" s="44">
        <v>-1073</v>
      </c>
      <c r="D38" s="44">
        <v>-1204</v>
      </c>
      <c r="E38" s="44">
        <v>-1409</v>
      </c>
      <c r="F38" s="80">
        <v>-639</v>
      </c>
    </row>
    <row r="39" spans="1:6" ht="15" x14ac:dyDescent="0.25">
      <c r="A39" s="2" t="s">
        <v>234</v>
      </c>
      <c r="B39" s="181">
        <v>-3253</v>
      </c>
      <c r="C39" s="44">
        <v>-4498</v>
      </c>
      <c r="D39" s="44">
        <v>-4657</v>
      </c>
      <c r="E39" s="44">
        <v>-6051</v>
      </c>
      <c r="F39" s="80">
        <v>-5693</v>
      </c>
    </row>
    <row r="40" spans="1:6" ht="15" x14ac:dyDescent="0.25">
      <c r="A40" s="2" t="s">
        <v>229</v>
      </c>
      <c r="B40" s="181">
        <v>-1986</v>
      </c>
      <c r="C40" s="44">
        <v>-1785</v>
      </c>
      <c r="D40" s="44">
        <v>-1139</v>
      </c>
      <c r="E40" s="44">
        <v>-801</v>
      </c>
      <c r="F40" s="80">
        <v>-950</v>
      </c>
    </row>
    <row r="41" spans="1:6" ht="15" x14ac:dyDescent="0.25">
      <c r="A41" s="47" t="s">
        <v>227</v>
      </c>
      <c r="B41" s="184">
        <v>-2565</v>
      </c>
      <c r="C41" s="87">
        <v>-2808</v>
      </c>
      <c r="D41" s="87">
        <v>-2688</v>
      </c>
      <c r="E41" s="87">
        <v>-2384</v>
      </c>
      <c r="F41" s="7">
        <v>-1829</v>
      </c>
    </row>
    <row r="42" spans="1:6" ht="15" x14ac:dyDescent="0.25">
      <c r="A42" s="50" t="s">
        <v>238</v>
      </c>
      <c r="B42" s="185">
        <v>0</v>
      </c>
      <c r="C42" s="88">
        <v>0</v>
      </c>
      <c r="D42" s="88">
        <v>0</v>
      </c>
      <c r="E42" s="85">
        <v>-29</v>
      </c>
      <c r="F42" s="86">
        <v>-71</v>
      </c>
    </row>
    <row r="43" spans="1:6" ht="15" x14ac:dyDescent="0.25">
      <c r="A43" s="57" t="s">
        <v>235</v>
      </c>
      <c r="B43" s="165">
        <f t="shared" ref="B43:C43" si="8">SUM(B36:B42)</f>
        <v>-24815</v>
      </c>
      <c r="C43" s="44">
        <f t="shared" si="8"/>
        <v>-27106</v>
      </c>
      <c r="D43" s="44">
        <f>SUM(D36:D42)</f>
        <v>-25450</v>
      </c>
      <c r="E43" s="44">
        <f>SUM(E36:E42)</f>
        <v>-25842</v>
      </c>
      <c r="F43" s="80">
        <f>SUM(F36:F42)</f>
        <v>-21037</v>
      </c>
    </row>
    <row r="44" spans="1:6" ht="15" x14ac:dyDescent="0.25">
      <c r="A44" s="2" t="s">
        <v>236</v>
      </c>
      <c r="B44" s="181">
        <v>-17</v>
      </c>
      <c r="C44" s="83">
        <v>0</v>
      </c>
      <c r="D44" s="83">
        <v>0</v>
      </c>
      <c r="E44" s="44">
        <v>-919</v>
      </c>
      <c r="F44" s="84">
        <v>0</v>
      </c>
    </row>
    <row r="45" spans="1:6" ht="15" x14ac:dyDescent="0.25">
      <c r="A45" s="58" t="s">
        <v>237</v>
      </c>
      <c r="B45" s="171">
        <f t="shared" ref="B45:C45" si="9">B34+B43+B44</f>
        <v>-30671</v>
      </c>
      <c r="C45" s="85">
        <f t="shared" si="9"/>
        <v>-33833</v>
      </c>
      <c r="D45" s="85">
        <f>D34+D43+D44</f>
        <v>-33801</v>
      </c>
      <c r="E45" s="85">
        <f t="shared" ref="E45:F45" si="10">E34+E43+E44</f>
        <v>-35399</v>
      </c>
      <c r="F45" s="86">
        <f t="shared" si="10"/>
        <v>-29045</v>
      </c>
    </row>
    <row r="46" spans="1:6" ht="15" x14ac:dyDescent="0.25">
      <c r="A46" s="58" t="s">
        <v>71</v>
      </c>
      <c r="B46" s="171">
        <f t="shared" ref="B46:C46" si="11">B26+B45</f>
        <v>21342</v>
      </c>
      <c r="C46" s="85">
        <f t="shared" si="11"/>
        <v>32177</v>
      </c>
      <c r="D46" s="85">
        <f>D26+D45</f>
        <v>37364</v>
      </c>
      <c r="E46" s="85">
        <f t="shared" ref="E46:F46" si="12">E26+E45</f>
        <v>43738</v>
      </c>
      <c r="F46" s="86">
        <f t="shared" si="12"/>
        <v>43071</v>
      </c>
    </row>
    <row r="48" spans="1:6" x14ac:dyDescent="0.2">
      <c r="A48" s="79" t="s">
        <v>454</v>
      </c>
    </row>
    <row r="49" spans="1:1" x14ac:dyDescent="0.2">
      <c r="A49" s="79" t="s">
        <v>312</v>
      </c>
    </row>
  </sheetData>
  <pageMargins left="0.70866141732283472" right="0.70866141732283472" top="0.74803149606299213" bottom="0.74803149606299213"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3"/>
  <sheetViews>
    <sheetView showGridLines="0" view="pageBreakPreview" topLeftCell="A43" zoomScaleNormal="100" zoomScaleSheetLayoutView="100" workbookViewId="0">
      <selection activeCell="A63" sqref="A63"/>
    </sheetView>
  </sheetViews>
  <sheetFormatPr defaultRowHeight="14.25" x14ac:dyDescent="0.2"/>
  <cols>
    <col min="1" max="1" width="75.7109375" style="2" bestFit="1" customWidth="1"/>
    <col min="2" max="6" width="9.140625" style="2"/>
    <col min="7" max="7" width="10.5703125" style="2" bestFit="1" customWidth="1"/>
    <col min="8" max="8" width="9.85546875" style="2" customWidth="1"/>
    <col min="9" max="16384" width="9.140625" style="2"/>
  </cols>
  <sheetData>
    <row r="1" spans="1:6" ht="15" x14ac:dyDescent="0.25">
      <c r="A1" s="155" t="s">
        <v>335</v>
      </c>
    </row>
    <row r="2" spans="1:6" ht="30" x14ac:dyDescent="0.4">
      <c r="A2" s="216" t="s">
        <v>45</v>
      </c>
    </row>
    <row r="3" spans="1:6" ht="15" x14ac:dyDescent="0.25">
      <c r="A3" s="39"/>
    </row>
    <row r="5" spans="1:6" ht="17.25" x14ac:dyDescent="0.25">
      <c r="A5" s="40" t="s">
        <v>183</v>
      </c>
      <c r="B5" s="158">
        <v>2015</v>
      </c>
      <c r="C5" s="41">
        <v>2014</v>
      </c>
      <c r="D5" s="41">
        <v>2013</v>
      </c>
      <c r="E5" s="76" t="s">
        <v>369</v>
      </c>
      <c r="F5" s="76" t="s">
        <v>321</v>
      </c>
    </row>
    <row r="6" spans="1:6" ht="15" x14ac:dyDescent="0.25">
      <c r="A6" s="57" t="s">
        <v>239</v>
      </c>
      <c r="B6" s="186"/>
      <c r="F6" s="77"/>
    </row>
    <row r="7" spans="1:6" ht="15" x14ac:dyDescent="0.25">
      <c r="A7" s="2" t="s">
        <v>201</v>
      </c>
      <c r="B7" s="165">
        <v>-5454</v>
      </c>
      <c r="C7" s="44">
        <v>-259</v>
      </c>
      <c r="D7" s="44">
        <v>1700</v>
      </c>
      <c r="E7" s="44">
        <v>-171</v>
      </c>
      <c r="F7" s="80">
        <v>10782</v>
      </c>
    </row>
    <row r="8" spans="1:6" ht="15" x14ac:dyDescent="0.25">
      <c r="A8" s="2" t="s">
        <v>268</v>
      </c>
      <c r="B8" s="165">
        <v>-157</v>
      </c>
      <c r="C8" s="44">
        <v>220</v>
      </c>
      <c r="D8" s="44">
        <v>406</v>
      </c>
      <c r="E8" s="44">
        <v>388</v>
      </c>
      <c r="F8" s="80">
        <v>-183</v>
      </c>
    </row>
    <row r="9" spans="1:6" ht="15" x14ac:dyDescent="0.25">
      <c r="A9" s="47" t="s">
        <v>269</v>
      </c>
      <c r="B9" s="176">
        <v>221</v>
      </c>
      <c r="C9" s="87">
        <v>-208</v>
      </c>
      <c r="D9" s="87">
        <v>-168</v>
      </c>
      <c r="E9" s="87">
        <v>-421</v>
      </c>
      <c r="F9" s="7">
        <v>-977</v>
      </c>
    </row>
    <row r="10" spans="1:6" ht="15" x14ac:dyDescent="0.25">
      <c r="A10" s="41" t="s">
        <v>203</v>
      </c>
      <c r="B10" s="171">
        <v>1278</v>
      </c>
      <c r="C10" s="85">
        <v>385</v>
      </c>
      <c r="D10" s="85">
        <v>469</v>
      </c>
      <c r="E10" s="85">
        <v>-1396</v>
      </c>
      <c r="F10" s="86">
        <v>-183</v>
      </c>
    </row>
    <row r="11" spans="1:6" ht="15" x14ac:dyDescent="0.25">
      <c r="A11" s="57" t="s">
        <v>198</v>
      </c>
      <c r="B11" s="165">
        <f t="shared" ref="B11:C11" si="0">SUM(B7:B10)</f>
        <v>-4112</v>
      </c>
      <c r="C11" s="44">
        <f t="shared" si="0"/>
        <v>138</v>
      </c>
      <c r="D11" s="44">
        <f>SUM(D7:D10)</f>
        <v>2407</v>
      </c>
      <c r="E11" s="44">
        <f>SUM(E7:E10)</f>
        <v>-1600</v>
      </c>
      <c r="F11" s="80">
        <f>SUM(F7:F10)</f>
        <v>9439</v>
      </c>
    </row>
    <row r="12" spans="1:6" ht="15" x14ac:dyDescent="0.25">
      <c r="A12" s="2" t="s">
        <v>53</v>
      </c>
      <c r="B12" s="165">
        <v>6150</v>
      </c>
      <c r="C12" s="44">
        <v>4375</v>
      </c>
      <c r="D12" s="44">
        <v>3761</v>
      </c>
      <c r="E12" s="44">
        <v>7093</v>
      </c>
      <c r="F12" s="80">
        <v>229</v>
      </c>
    </row>
    <row r="13" spans="1:6" ht="15" x14ac:dyDescent="0.25">
      <c r="A13" s="2" t="s">
        <v>270</v>
      </c>
      <c r="B13" s="165">
        <v>-118</v>
      </c>
      <c r="C13" s="44">
        <v>-100</v>
      </c>
      <c r="D13" s="44">
        <v>-146</v>
      </c>
      <c r="E13" s="44">
        <v>-64</v>
      </c>
      <c r="F13" s="89">
        <v>-59</v>
      </c>
    </row>
    <row r="14" spans="1:6" ht="15" x14ac:dyDescent="0.25">
      <c r="A14" s="2" t="s">
        <v>52</v>
      </c>
      <c r="B14" s="165">
        <v>2381</v>
      </c>
      <c r="C14" s="44">
        <v>2591</v>
      </c>
      <c r="D14" s="44">
        <v>2638</v>
      </c>
      <c r="E14" s="44">
        <v>2374</v>
      </c>
      <c r="F14" s="80">
        <v>1967</v>
      </c>
    </row>
    <row r="15" spans="1:6" ht="15" x14ac:dyDescent="0.25">
      <c r="A15" s="2" t="s">
        <v>240</v>
      </c>
      <c r="B15" s="165">
        <v>151</v>
      </c>
      <c r="C15" s="44">
        <v>170</v>
      </c>
      <c r="D15" s="44">
        <v>201</v>
      </c>
      <c r="E15" s="44">
        <v>233</v>
      </c>
      <c r="F15" s="80">
        <v>254</v>
      </c>
    </row>
    <row r="16" spans="1:6" ht="15" x14ac:dyDescent="0.25">
      <c r="A16" s="2" t="s">
        <v>271</v>
      </c>
      <c r="B16" s="165">
        <v>-239</v>
      </c>
      <c r="C16" s="44">
        <v>-200</v>
      </c>
      <c r="D16" s="44">
        <v>-56</v>
      </c>
      <c r="E16" s="44">
        <v>-127</v>
      </c>
      <c r="F16" s="80">
        <v>6</v>
      </c>
    </row>
    <row r="17" spans="1:6" ht="15" x14ac:dyDescent="0.25">
      <c r="A17" s="2" t="s">
        <v>241</v>
      </c>
      <c r="B17" s="165">
        <v>-84</v>
      </c>
      <c r="C17" s="44">
        <v>-129</v>
      </c>
      <c r="D17" s="44">
        <v>-562</v>
      </c>
      <c r="E17" s="44">
        <v>-329</v>
      </c>
      <c r="F17" s="80">
        <v>-352</v>
      </c>
    </row>
    <row r="18" spans="1:6" ht="15" x14ac:dyDescent="0.25">
      <c r="A18" s="2" t="s">
        <v>242</v>
      </c>
      <c r="B18" s="165">
        <v>187</v>
      </c>
      <c r="C18" s="44">
        <v>576</v>
      </c>
      <c r="D18" s="44">
        <v>-541</v>
      </c>
      <c r="E18" s="44">
        <v>-32</v>
      </c>
      <c r="F18" s="80">
        <v>-264</v>
      </c>
    </row>
    <row r="19" spans="1:6" ht="15" x14ac:dyDescent="0.25">
      <c r="A19" s="2" t="s">
        <v>272</v>
      </c>
      <c r="B19" s="165">
        <v>-78</v>
      </c>
      <c r="C19" s="44">
        <v>-438</v>
      </c>
      <c r="D19" s="44">
        <v>-18</v>
      </c>
      <c r="E19" s="44">
        <v>-165</v>
      </c>
      <c r="F19" s="80">
        <v>457</v>
      </c>
    </row>
    <row r="20" spans="1:6" ht="17.25" x14ac:dyDescent="0.25">
      <c r="A20" s="90" t="s">
        <v>322</v>
      </c>
      <c r="B20" s="170">
        <v>0</v>
      </c>
      <c r="C20" s="91">
        <v>0</v>
      </c>
      <c r="D20" s="91">
        <v>0</v>
      </c>
      <c r="E20" s="91">
        <v>0</v>
      </c>
      <c r="F20" s="89">
        <v>-171</v>
      </c>
    </row>
    <row r="21" spans="1:6" ht="15" x14ac:dyDescent="0.25">
      <c r="A21" s="41" t="s">
        <v>243</v>
      </c>
      <c r="B21" s="171">
        <v>2</v>
      </c>
      <c r="C21" s="85">
        <v>-34</v>
      </c>
      <c r="D21" s="85">
        <v>45</v>
      </c>
      <c r="E21" s="85">
        <v>-13</v>
      </c>
      <c r="F21" s="86">
        <v>-8</v>
      </c>
    </row>
    <row r="22" spans="1:6" ht="15" x14ac:dyDescent="0.25">
      <c r="A22" s="57" t="s">
        <v>244</v>
      </c>
      <c r="B22" s="165">
        <f t="shared" ref="B22:C22" si="1">SUM(B11:B21)</f>
        <v>4240</v>
      </c>
      <c r="C22" s="44">
        <f t="shared" si="1"/>
        <v>6949</v>
      </c>
      <c r="D22" s="44">
        <f>SUM(D11:D21)</f>
        <v>7729</v>
      </c>
      <c r="E22" s="44">
        <f>SUM(E11:E21)</f>
        <v>7370</v>
      </c>
      <c r="F22" s="80">
        <v>11498</v>
      </c>
    </row>
    <row r="23" spans="1:6" ht="15" x14ac:dyDescent="0.25">
      <c r="A23" s="2" t="s">
        <v>245</v>
      </c>
      <c r="B23" s="165">
        <v>324</v>
      </c>
      <c r="C23" s="44">
        <v>435</v>
      </c>
      <c r="D23" s="44">
        <v>246</v>
      </c>
      <c r="E23" s="44">
        <v>294</v>
      </c>
      <c r="F23" s="80">
        <v>344</v>
      </c>
    </row>
    <row r="24" spans="1:6" ht="15" x14ac:dyDescent="0.25">
      <c r="A24" s="2" t="s">
        <v>246</v>
      </c>
      <c r="B24" s="165">
        <v>9</v>
      </c>
      <c r="C24" s="44">
        <v>25</v>
      </c>
      <c r="D24" s="44">
        <v>18</v>
      </c>
      <c r="E24" s="44">
        <v>54</v>
      </c>
      <c r="F24" s="80">
        <v>59</v>
      </c>
    </row>
    <row r="25" spans="1:6" ht="15" x14ac:dyDescent="0.25">
      <c r="A25" s="2" t="s">
        <v>247</v>
      </c>
      <c r="B25" s="165">
        <v>-596</v>
      </c>
      <c r="C25" s="44">
        <v>-1298</v>
      </c>
      <c r="D25" s="44">
        <v>-1201</v>
      </c>
      <c r="E25" s="44">
        <v>-1799</v>
      </c>
      <c r="F25" s="80">
        <v>-2539</v>
      </c>
    </row>
    <row r="26" spans="1:6" ht="15" x14ac:dyDescent="0.25">
      <c r="A26" s="59" t="s">
        <v>273</v>
      </c>
      <c r="B26" s="182">
        <f t="shared" ref="B26:C26" si="2">SUM(B22:B25)</f>
        <v>3977</v>
      </c>
      <c r="C26" s="81">
        <f t="shared" si="2"/>
        <v>6111</v>
      </c>
      <c r="D26" s="81">
        <f>SUM(D22:D25)</f>
        <v>6792</v>
      </c>
      <c r="E26" s="81">
        <f>SUM(E22:E25)</f>
        <v>5919</v>
      </c>
      <c r="F26" s="82">
        <f>SUM(F22:F25)</f>
        <v>9362</v>
      </c>
    </row>
    <row r="27" spans="1:6" ht="15" x14ac:dyDescent="0.25">
      <c r="B27" s="165"/>
      <c r="C27" s="44"/>
      <c r="D27" s="44"/>
      <c r="E27" s="44"/>
      <c r="F27" s="80"/>
    </row>
    <row r="28" spans="1:6" ht="15" x14ac:dyDescent="0.25">
      <c r="A28" s="57" t="s">
        <v>248</v>
      </c>
      <c r="B28" s="165"/>
      <c r="C28" s="44"/>
      <c r="D28" s="44"/>
      <c r="E28" s="44"/>
      <c r="F28" s="80"/>
    </row>
    <row r="29" spans="1:6" ht="15" x14ac:dyDescent="0.25">
      <c r="A29" s="2" t="s">
        <v>249</v>
      </c>
      <c r="B29" s="165">
        <v>-4053</v>
      </c>
      <c r="C29" s="44">
        <v>-5974</v>
      </c>
      <c r="D29" s="44">
        <v>-6125</v>
      </c>
      <c r="E29" s="44">
        <v>-5959</v>
      </c>
      <c r="F29" s="80">
        <v>-6203</v>
      </c>
    </row>
    <row r="30" spans="1:6" ht="15" x14ac:dyDescent="0.25">
      <c r="A30" s="2" t="s">
        <v>250</v>
      </c>
      <c r="B30" s="165">
        <v>-200</v>
      </c>
      <c r="C30" s="44">
        <v>-157</v>
      </c>
      <c r="D30" s="44">
        <v>-136</v>
      </c>
      <c r="E30" s="44">
        <v>-71</v>
      </c>
      <c r="F30" s="80">
        <v>439</v>
      </c>
    </row>
    <row r="31" spans="1:6" ht="15" x14ac:dyDescent="0.25">
      <c r="A31" s="2" t="s">
        <v>251</v>
      </c>
      <c r="B31" s="165">
        <v>30</v>
      </c>
      <c r="C31" s="44">
        <v>71</v>
      </c>
      <c r="D31" s="44">
        <v>140</v>
      </c>
      <c r="E31" s="44">
        <v>66</v>
      </c>
      <c r="F31" s="80">
        <v>77</v>
      </c>
    </row>
    <row r="32" spans="1:6" ht="15" x14ac:dyDescent="0.25">
      <c r="A32" s="2" t="s">
        <v>209</v>
      </c>
      <c r="B32" s="165">
        <v>-80</v>
      </c>
      <c r="C32" s="44">
        <v>-81</v>
      </c>
      <c r="D32" s="44">
        <v>-221</v>
      </c>
      <c r="E32" s="44">
        <v>-114</v>
      </c>
      <c r="F32" s="80">
        <v>-47</v>
      </c>
    </row>
    <row r="33" spans="1:6" ht="15" x14ac:dyDescent="0.25">
      <c r="A33" s="2" t="s">
        <v>252</v>
      </c>
      <c r="B33" s="165">
        <v>-1</v>
      </c>
      <c r="C33" s="44">
        <v>-12</v>
      </c>
      <c r="D33" s="83">
        <v>0</v>
      </c>
      <c r="E33" s="44">
        <v>-16</v>
      </c>
      <c r="F33" s="80">
        <v>-16</v>
      </c>
    </row>
    <row r="34" spans="1:6" ht="15" x14ac:dyDescent="0.25">
      <c r="A34" s="2" t="s">
        <v>455</v>
      </c>
      <c r="B34" s="165">
        <v>-216</v>
      </c>
      <c r="C34" s="44">
        <v>-80</v>
      </c>
      <c r="D34" s="44">
        <v>301</v>
      </c>
      <c r="E34" s="44">
        <v>81</v>
      </c>
      <c r="F34" s="80">
        <v>22</v>
      </c>
    </row>
    <row r="35" spans="1:6" ht="15" x14ac:dyDescent="0.25">
      <c r="A35" s="2" t="s">
        <v>253</v>
      </c>
      <c r="B35" s="165">
        <v>101</v>
      </c>
      <c r="C35" s="44">
        <v>157</v>
      </c>
      <c r="D35" s="44">
        <v>193</v>
      </c>
      <c r="E35" s="44">
        <v>278</v>
      </c>
      <c r="F35" s="80">
        <v>350</v>
      </c>
    </row>
    <row r="36" spans="1:6" ht="15" x14ac:dyDescent="0.25">
      <c r="A36" s="2" t="s">
        <v>279</v>
      </c>
      <c r="B36" s="170">
        <v>0</v>
      </c>
      <c r="C36" s="83">
        <v>0</v>
      </c>
      <c r="D36" s="83">
        <v>0</v>
      </c>
      <c r="E36" s="44">
        <v>-4816</v>
      </c>
      <c r="F36" s="84">
        <v>0</v>
      </c>
    </row>
    <row r="37" spans="1:6" ht="15" x14ac:dyDescent="0.25">
      <c r="A37" s="2" t="s">
        <v>254</v>
      </c>
      <c r="B37" s="165">
        <v>1745</v>
      </c>
      <c r="C37" s="44">
        <v>44</v>
      </c>
      <c r="D37" s="44">
        <v>13</v>
      </c>
      <c r="E37" s="44">
        <v>100</v>
      </c>
      <c r="F37" s="80">
        <v>533</v>
      </c>
    </row>
    <row r="38" spans="1:6" ht="15" x14ac:dyDescent="0.25">
      <c r="A38" s="2" t="s">
        <v>280</v>
      </c>
      <c r="B38" s="170">
        <v>0</v>
      </c>
      <c r="C38" s="83">
        <v>0</v>
      </c>
      <c r="D38" s="44">
        <v>99</v>
      </c>
      <c r="E38" s="44">
        <v>273</v>
      </c>
      <c r="F38" s="84">
        <v>0</v>
      </c>
    </row>
    <row r="39" spans="1:6" ht="15" x14ac:dyDescent="0.25">
      <c r="A39" s="2" t="s">
        <v>274</v>
      </c>
      <c r="B39" s="165">
        <v>67</v>
      </c>
      <c r="C39" s="83">
        <v>0</v>
      </c>
      <c r="D39" s="44">
        <v>108</v>
      </c>
      <c r="E39" s="44">
        <v>36</v>
      </c>
      <c r="F39" s="80">
        <v>4</v>
      </c>
    </row>
    <row r="40" spans="1:6" ht="15" x14ac:dyDescent="0.25">
      <c r="A40" s="41" t="s">
        <v>255</v>
      </c>
      <c r="B40" s="171">
        <v>-7</v>
      </c>
      <c r="C40" s="85">
        <v>-93</v>
      </c>
      <c r="D40" s="85">
        <v>3</v>
      </c>
      <c r="E40" s="85">
        <v>-32</v>
      </c>
      <c r="F40" s="86">
        <v>-12</v>
      </c>
    </row>
    <row r="41" spans="1:6" ht="15" x14ac:dyDescent="0.25">
      <c r="A41" s="57" t="s">
        <v>256</v>
      </c>
      <c r="B41" s="165">
        <f t="shared" ref="B41:C41" si="3">SUM(B29:B40)</f>
        <v>-2614</v>
      </c>
      <c r="C41" s="44">
        <f t="shared" si="3"/>
        <v>-6125</v>
      </c>
      <c r="D41" s="44">
        <f>SUM(D29:D40)</f>
        <v>-5625</v>
      </c>
      <c r="E41" s="44">
        <f>SUM(E29:E40)</f>
        <v>-10174</v>
      </c>
      <c r="F41" s="80">
        <f>SUM(F29:F40)</f>
        <v>-4853</v>
      </c>
    </row>
    <row r="42" spans="1:6" ht="15" x14ac:dyDescent="0.25">
      <c r="B42" s="165"/>
      <c r="C42" s="44"/>
      <c r="D42" s="44"/>
      <c r="E42" s="44"/>
      <c r="F42" s="80"/>
    </row>
    <row r="43" spans="1:6" ht="15" x14ac:dyDescent="0.25">
      <c r="A43" s="57" t="s">
        <v>257</v>
      </c>
      <c r="B43" s="165"/>
      <c r="C43" s="44"/>
      <c r="D43" s="44"/>
      <c r="E43" s="44"/>
      <c r="F43" s="80"/>
    </row>
    <row r="44" spans="1:6" ht="15" x14ac:dyDescent="0.25">
      <c r="A44" s="2" t="s">
        <v>258</v>
      </c>
      <c r="B44" s="165">
        <v>-810</v>
      </c>
      <c r="C44" s="44">
        <v>-833</v>
      </c>
      <c r="D44" s="44">
        <v>-907</v>
      </c>
      <c r="E44" s="44">
        <v>-775</v>
      </c>
      <c r="F44" s="80">
        <v>-807</v>
      </c>
    </row>
    <row r="45" spans="1:6" ht="15" x14ac:dyDescent="0.25">
      <c r="A45" s="2" t="s">
        <v>259</v>
      </c>
      <c r="B45" s="165">
        <v>-170</v>
      </c>
      <c r="C45" s="44">
        <v>203</v>
      </c>
      <c r="D45" s="44">
        <v>181</v>
      </c>
      <c r="E45" s="44">
        <v>149</v>
      </c>
      <c r="F45" s="80">
        <v>226</v>
      </c>
    </row>
    <row r="46" spans="1:6" ht="15" x14ac:dyDescent="0.25">
      <c r="A46" s="2" t="s">
        <v>260</v>
      </c>
      <c r="B46" s="165">
        <v>-1078</v>
      </c>
      <c r="C46" s="44">
        <v>-1099</v>
      </c>
      <c r="D46" s="44">
        <v>-1078</v>
      </c>
      <c r="E46" s="44">
        <v>-970</v>
      </c>
      <c r="F46" s="80">
        <v>-818</v>
      </c>
    </row>
    <row r="47" spans="1:6" ht="15" x14ac:dyDescent="0.25">
      <c r="A47" s="2" t="s">
        <v>261</v>
      </c>
      <c r="B47" s="165">
        <v>-242</v>
      </c>
      <c r="C47" s="44">
        <v>-823</v>
      </c>
      <c r="D47" s="44">
        <v>-1159</v>
      </c>
      <c r="E47" s="44">
        <v>-1267</v>
      </c>
      <c r="F47" s="80">
        <v>-1404</v>
      </c>
    </row>
    <row r="48" spans="1:6" ht="15" x14ac:dyDescent="0.25">
      <c r="A48" s="2" t="s">
        <v>293</v>
      </c>
      <c r="B48" s="165">
        <v>1332</v>
      </c>
      <c r="C48" s="44">
        <v>1783</v>
      </c>
      <c r="D48" s="44">
        <v>972</v>
      </c>
      <c r="E48" s="80">
        <v>4886</v>
      </c>
      <c r="F48" s="80">
        <v>-297</v>
      </c>
    </row>
    <row r="49" spans="1:6" ht="15" x14ac:dyDescent="0.25">
      <c r="A49" s="2" t="s">
        <v>275</v>
      </c>
      <c r="B49" s="165">
        <v>46</v>
      </c>
      <c r="C49" s="44">
        <v>42</v>
      </c>
      <c r="D49" s="44">
        <v>71</v>
      </c>
      <c r="E49" s="44">
        <v>1220</v>
      </c>
      <c r="F49" s="80">
        <v>4964</v>
      </c>
    </row>
    <row r="50" spans="1:6" ht="15" x14ac:dyDescent="0.25">
      <c r="A50" s="2" t="s">
        <v>281</v>
      </c>
      <c r="B50" s="170">
        <v>0</v>
      </c>
      <c r="C50" s="83">
        <v>0</v>
      </c>
      <c r="D50" s="44">
        <v>-395</v>
      </c>
      <c r="E50" s="44">
        <v>-1015</v>
      </c>
      <c r="F50" s="84">
        <v>0</v>
      </c>
    </row>
    <row r="51" spans="1:6" ht="15" x14ac:dyDescent="0.25">
      <c r="A51" s="2" t="s">
        <v>276</v>
      </c>
      <c r="B51" s="165">
        <v>11</v>
      </c>
      <c r="C51" s="44">
        <v>14</v>
      </c>
      <c r="D51" s="44">
        <v>14</v>
      </c>
      <c r="E51" s="44">
        <v>24</v>
      </c>
      <c r="F51" s="80">
        <v>20</v>
      </c>
    </row>
    <row r="52" spans="1:6" ht="15" x14ac:dyDescent="0.25">
      <c r="A52" s="2" t="s">
        <v>262</v>
      </c>
      <c r="B52" s="165">
        <v>-42</v>
      </c>
      <c r="C52" s="44">
        <v>-111</v>
      </c>
      <c r="D52" s="44">
        <v>-92</v>
      </c>
      <c r="E52" s="44">
        <v>-253</v>
      </c>
      <c r="F52" s="80">
        <v>-367</v>
      </c>
    </row>
    <row r="53" spans="1:6" ht="15" x14ac:dyDescent="0.25">
      <c r="A53" s="2" t="s">
        <v>263</v>
      </c>
      <c r="B53" s="165">
        <v>6</v>
      </c>
      <c r="C53" s="44">
        <v>-3</v>
      </c>
      <c r="D53" s="44">
        <v>-9</v>
      </c>
      <c r="E53" s="44">
        <v>-48</v>
      </c>
      <c r="F53" s="80">
        <v>-43</v>
      </c>
    </row>
    <row r="54" spans="1:6" ht="15" x14ac:dyDescent="0.25">
      <c r="A54" s="59" t="s">
        <v>264</v>
      </c>
      <c r="B54" s="182">
        <f>SUM(B44:B53)</f>
        <v>-947</v>
      </c>
      <c r="C54" s="81">
        <f>SUM(C44:C53)</f>
        <v>-827</v>
      </c>
      <c r="D54" s="81">
        <f>SUM(D44:D53)</f>
        <v>-2402</v>
      </c>
      <c r="E54" s="81">
        <f>SUM(E44:E53)</f>
        <v>1951</v>
      </c>
      <c r="F54" s="82">
        <f>SUM(F44:F53)</f>
        <v>1474</v>
      </c>
    </row>
    <row r="55" spans="1:6" ht="15" x14ac:dyDescent="0.25">
      <c r="A55" s="57" t="s">
        <v>265</v>
      </c>
      <c r="B55" s="165">
        <f>B26+B41+B54</f>
        <v>416</v>
      </c>
      <c r="C55" s="44">
        <f>C26+C41+C54</f>
        <v>-841</v>
      </c>
      <c r="D55" s="44">
        <f>D26+D41+D54</f>
        <v>-1235</v>
      </c>
      <c r="E55" s="44">
        <f>E26+E41+E54</f>
        <v>-2304</v>
      </c>
      <c r="F55" s="80">
        <f>F26+F41+F54</f>
        <v>5983</v>
      </c>
    </row>
    <row r="56" spans="1:6" ht="15" x14ac:dyDescent="0.25">
      <c r="B56" s="165"/>
      <c r="C56" s="44"/>
      <c r="D56" s="44"/>
      <c r="E56" s="44"/>
      <c r="F56" s="80"/>
    </row>
    <row r="57" spans="1:6" ht="15" x14ac:dyDescent="0.25">
      <c r="A57" s="57" t="s">
        <v>277</v>
      </c>
      <c r="B57" s="165">
        <v>6747</v>
      </c>
      <c r="C57" s="44">
        <v>7702</v>
      </c>
      <c r="D57" s="44">
        <v>9298</v>
      </c>
      <c r="E57" s="44">
        <v>11712</v>
      </c>
      <c r="F57" s="80">
        <v>6460</v>
      </c>
    </row>
    <row r="58" spans="1:6" ht="15" x14ac:dyDescent="0.25">
      <c r="A58" s="2" t="s">
        <v>266</v>
      </c>
      <c r="B58" s="165">
        <f t="shared" ref="B58:C58" si="4">B55</f>
        <v>416</v>
      </c>
      <c r="C58" s="44">
        <f t="shared" si="4"/>
        <v>-841</v>
      </c>
      <c r="D58" s="44">
        <f>D55</f>
        <v>-1235</v>
      </c>
      <c r="E58" s="44">
        <f>E55</f>
        <v>-2304</v>
      </c>
      <c r="F58" s="80">
        <f>F55</f>
        <v>5983</v>
      </c>
    </row>
    <row r="59" spans="1:6" ht="15" x14ac:dyDescent="0.25">
      <c r="A59" s="2" t="s">
        <v>267</v>
      </c>
      <c r="B59" s="165">
        <v>-274</v>
      </c>
      <c r="C59" s="44">
        <v>-114</v>
      </c>
      <c r="D59" s="44">
        <v>-361</v>
      </c>
      <c r="E59" s="44">
        <v>-110</v>
      </c>
      <c r="F59" s="80">
        <v>-711</v>
      </c>
    </row>
    <row r="60" spans="1:6" ht="15" x14ac:dyDescent="0.25">
      <c r="A60" s="59" t="s">
        <v>278</v>
      </c>
      <c r="B60" s="182">
        <f t="shared" ref="B60:C60" si="5">SUM(B57:B59)</f>
        <v>6889</v>
      </c>
      <c r="C60" s="81">
        <f t="shared" si="5"/>
        <v>6747</v>
      </c>
      <c r="D60" s="81">
        <f>SUM(D57:D59)</f>
        <v>7702</v>
      </c>
      <c r="E60" s="81">
        <f>SUM(E57:E59)</f>
        <v>9298</v>
      </c>
      <c r="F60" s="82">
        <f>SUM(F57:F59)</f>
        <v>11732</v>
      </c>
    </row>
    <row r="62" spans="1:6" x14ac:dyDescent="0.2">
      <c r="A62" s="79" t="s">
        <v>456</v>
      </c>
    </row>
    <row r="63" spans="1:6" x14ac:dyDescent="0.2">
      <c r="A63" s="79" t="s">
        <v>323</v>
      </c>
    </row>
  </sheetData>
  <pageMargins left="0.70866141732283472" right="0.70866141732283472" top="0.74803149606299213" bottom="0.74803149606299213" header="0.31496062992125984" footer="0.31496062992125984"/>
  <pageSetup paperSize="9" scale="71" orientation="portrait" r:id="rId1"/>
  <ignoredErrors>
    <ignoredError sqref="F2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view="pageBreakPreview" zoomScale="115" zoomScaleNormal="100" zoomScaleSheetLayoutView="115" workbookViewId="0">
      <selection activeCell="A18" sqref="A18"/>
    </sheetView>
  </sheetViews>
  <sheetFormatPr defaultRowHeight="14.25" x14ac:dyDescent="0.2"/>
  <cols>
    <col min="1" max="6" width="9.140625" style="2"/>
    <col min="7" max="7" width="10.7109375" style="2" bestFit="1" customWidth="1"/>
    <col min="8" max="8" width="9.85546875" style="2" customWidth="1"/>
    <col min="9" max="11" width="10" style="2" bestFit="1" customWidth="1"/>
    <col min="12" max="16384" width="9.140625" style="2"/>
  </cols>
  <sheetData>
    <row r="1" spans="1:11" ht="15" x14ac:dyDescent="0.25">
      <c r="A1" s="155" t="s">
        <v>335</v>
      </c>
    </row>
    <row r="2" spans="1:11" ht="30" x14ac:dyDescent="0.4">
      <c r="A2" s="216" t="s">
        <v>86</v>
      </c>
    </row>
    <row r="3" spans="1:11" ht="15" x14ac:dyDescent="0.25">
      <c r="A3" s="161" t="s">
        <v>375</v>
      </c>
    </row>
    <row r="4" spans="1:11" ht="15" x14ac:dyDescent="0.25">
      <c r="A4" s="39"/>
    </row>
    <row r="5" spans="1:11" ht="15" x14ac:dyDescent="0.25">
      <c r="A5" s="40"/>
      <c r="B5" s="41"/>
      <c r="C5" s="41"/>
      <c r="D5" s="41"/>
      <c r="E5" s="41"/>
      <c r="F5" s="41"/>
      <c r="G5" s="158">
        <v>2015</v>
      </c>
      <c r="H5" s="42">
        <v>2014</v>
      </c>
      <c r="I5" s="42">
        <v>2013</v>
      </c>
      <c r="J5" s="42">
        <v>2012</v>
      </c>
      <c r="K5" s="42">
        <v>2011</v>
      </c>
    </row>
    <row r="6" spans="1:11" ht="15" x14ac:dyDescent="0.25">
      <c r="A6" s="43" t="s">
        <v>3</v>
      </c>
      <c r="B6" s="43"/>
      <c r="G6" s="165">
        <v>50290</v>
      </c>
      <c r="H6" s="44">
        <v>52216</v>
      </c>
      <c r="I6" s="44">
        <v>55901</v>
      </c>
      <c r="J6" s="80">
        <v>59351</v>
      </c>
      <c r="K6" s="92">
        <v>56494</v>
      </c>
    </row>
    <row r="7" spans="1:11" ht="17.25" x14ac:dyDescent="0.25">
      <c r="A7" s="43" t="s">
        <v>4</v>
      </c>
      <c r="B7" s="43"/>
      <c r="G7" s="165">
        <v>21910</v>
      </c>
      <c r="H7" s="44">
        <v>22947</v>
      </c>
      <c r="I7" s="44">
        <v>20782</v>
      </c>
      <c r="J7" s="93" t="s">
        <v>320</v>
      </c>
      <c r="K7" s="93" t="s">
        <v>320</v>
      </c>
    </row>
    <row r="8" spans="1:11" ht="15" x14ac:dyDescent="0.25">
      <c r="A8" s="43" t="s">
        <v>5</v>
      </c>
      <c r="B8" s="43"/>
      <c r="G8" s="165">
        <v>11561</v>
      </c>
      <c r="H8" s="44">
        <v>10872</v>
      </c>
      <c r="I8" s="44">
        <v>12064</v>
      </c>
      <c r="J8" s="80">
        <v>10609</v>
      </c>
      <c r="K8" s="92">
        <v>14286</v>
      </c>
    </row>
    <row r="9" spans="1:11" ht="15" x14ac:dyDescent="0.25">
      <c r="A9" s="43" t="s">
        <v>6</v>
      </c>
      <c r="B9" s="43"/>
      <c r="G9" s="165">
        <v>3295</v>
      </c>
      <c r="H9" s="89">
        <v>2615</v>
      </c>
      <c r="I9" s="44">
        <v>2526</v>
      </c>
      <c r="J9" s="80">
        <v>3422</v>
      </c>
      <c r="K9" s="92">
        <v>3782</v>
      </c>
    </row>
    <row r="10" spans="1:11" ht="17.25" x14ac:dyDescent="0.25">
      <c r="A10" s="43" t="s">
        <v>376</v>
      </c>
      <c r="B10" s="43"/>
      <c r="G10" s="165">
        <f>1574+3022</f>
        <v>4596</v>
      </c>
      <c r="H10" s="89">
        <v>4382</v>
      </c>
      <c r="I10" s="44">
        <v>4290</v>
      </c>
      <c r="J10" s="80">
        <v>3579</v>
      </c>
      <c r="K10" s="123">
        <v>0</v>
      </c>
    </row>
    <row r="11" spans="1:11" ht="15" x14ac:dyDescent="0.25">
      <c r="A11" s="43" t="s">
        <v>48</v>
      </c>
      <c r="B11" s="43"/>
      <c r="G11" s="165">
        <v>15550</v>
      </c>
      <c r="H11" s="44">
        <v>16176</v>
      </c>
      <c r="I11" s="44">
        <v>18208</v>
      </c>
      <c r="J11" s="80">
        <v>17082</v>
      </c>
      <c r="K11" s="92">
        <v>14686</v>
      </c>
    </row>
    <row r="12" spans="1:11" ht="15" x14ac:dyDescent="0.25">
      <c r="A12" s="43" t="s">
        <v>49</v>
      </c>
      <c r="B12" s="43"/>
      <c r="G12" s="165">
        <v>6351</v>
      </c>
      <c r="H12" s="44">
        <v>14085</v>
      </c>
      <c r="I12" s="44">
        <v>16412</v>
      </c>
      <c r="J12" s="80">
        <v>13282</v>
      </c>
      <c r="K12" s="92">
        <v>11222</v>
      </c>
    </row>
    <row r="13" spans="1:11" ht="15" x14ac:dyDescent="0.25">
      <c r="A13" s="43" t="s">
        <v>8</v>
      </c>
      <c r="B13" s="43"/>
      <c r="G13" s="165">
        <v>21527</v>
      </c>
      <c r="H13" s="44">
        <v>24653</v>
      </c>
      <c r="I13" s="44">
        <f>6291+18963</f>
        <v>25254</v>
      </c>
      <c r="J13" s="80">
        <v>25669</v>
      </c>
      <c r="K13" s="92">
        <v>25057</v>
      </c>
    </row>
    <row r="14" spans="1:11" ht="15" x14ac:dyDescent="0.25">
      <c r="A14" s="43" t="s">
        <v>292</v>
      </c>
      <c r="B14" s="43"/>
      <c r="G14" s="165">
        <v>3001</v>
      </c>
      <c r="H14" s="44">
        <v>3282</v>
      </c>
      <c r="I14" s="44">
        <v>3455</v>
      </c>
      <c r="J14" s="80">
        <v>3324</v>
      </c>
      <c r="K14" s="92">
        <v>2968</v>
      </c>
    </row>
    <row r="15" spans="1:11" ht="17.25" x14ac:dyDescent="0.25">
      <c r="A15" s="43" t="s">
        <v>377</v>
      </c>
      <c r="B15" s="43"/>
      <c r="G15" s="170">
        <v>0</v>
      </c>
      <c r="H15" s="83">
        <v>0</v>
      </c>
      <c r="I15" s="83">
        <v>0</v>
      </c>
      <c r="J15" s="84">
        <v>0</v>
      </c>
      <c r="K15" s="213">
        <v>18168</v>
      </c>
    </row>
    <row r="16" spans="1:11" ht="15" x14ac:dyDescent="0.25">
      <c r="A16" s="94"/>
      <c r="B16" s="94"/>
      <c r="C16" s="95"/>
      <c r="D16" s="95"/>
      <c r="E16" s="95"/>
      <c r="F16" s="95"/>
      <c r="G16" s="187">
        <f>SUM(G6:G14)</f>
        <v>138081</v>
      </c>
      <c r="H16" s="96">
        <f>SUM(H6:H14)</f>
        <v>151228</v>
      </c>
      <c r="I16" s="96">
        <f>SUM(I6:I14)</f>
        <v>158892</v>
      </c>
      <c r="J16" s="96">
        <f>SUM(J6:J14)</f>
        <v>136318</v>
      </c>
      <c r="K16" s="96">
        <f>SUM(K6:K15)</f>
        <v>146663</v>
      </c>
    </row>
    <row r="17" spans="1:1" x14ac:dyDescent="0.2">
      <c r="A17" s="97" t="s">
        <v>427</v>
      </c>
    </row>
    <row r="18" spans="1:1" x14ac:dyDescent="0.2">
      <c r="A18" s="97" t="s">
        <v>428</v>
      </c>
    </row>
  </sheetData>
  <pageMargins left="0.70866141732283472" right="0.70866141732283472" top="0.74803149606299213" bottom="0.74803149606299213" header="0.31496062992125984" footer="0.31496062992125984"/>
  <pageSetup paperSize="9" scale="70" orientation="portrait" r:id="rId1"/>
  <ignoredErrors>
    <ignoredError sqref="G16:H1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view="pageBreakPreview" topLeftCell="A22" zoomScaleNormal="100" zoomScaleSheetLayoutView="100" workbookViewId="0">
      <selection activeCell="A44" sqref="A44"/>
    </sheetView>
  </sheetViews>
  <sheetFormatPr defaultRowHeight="12.75" x14ac:dyDescent="0.2"/>
  <cols>
    <col min="1" max="1" width="60.140625" style="113" bestFit="1" customWidth="1"/>
    <col min="2" max="11" width="9.28515625" style="98" customWidth="1"/>
    <col min="12" max="16384" width="9.140625" style="99"/>
  </cols>
  <sheetData>
    <row r="1" spans="1:11" ht="15" x14ac:dyDescent="0.25">
      <c r="A1" s="116" t="s">
        <v>335</v>
      </c>
    </row>
    <row r="2" spans="1:11" ht="30" x14ac:dyDescent="0.4">
      <c r="A2" s="216" t="s">
        <v>457</v>
      </c>
    </row>
    <row r="3" spans="1:11" s="4" customFormat="1" ht="17.25" x14ac:dyDescent="0.25">
      <c r="A3" s="77"/>
      <c r="B3" s="114">
        <v>2015</v>
      </c>
      <c r="C3" s="100">
        <v>2014</v>
      </c>
      <c r="D3" s="100">
        <v>2013</v>
      </c>
      <c r="E3" s="100">
        <v>2012</v>
      </c>
      <c r="F3" s="100">
        <v>2011</v>
      </c>
      <c r="G3" s="100">
        <v>2010</v>
      </c>
      <c r="H3" s="100">
        <v>2009</v>
      </c>
      <c r="I3" s="100">
        <v>2008</v>
      </c>
      <c r="J3" s="100">
        <v>2007</v>
      </c>
      <c r="K3" s="100" t="s">
        <v>324</v>
      </c>
    </row>
    <row r="4" spans="1:11" s="4" customFormat="1" ht="14.25" x14ac:dyDescent="0.2">
      <c r="A4" s="101" t="s">
        <v>2</v>
      </c>
      <c r="B4" s="115"/>
      <c r="C4" s="100"/>
      <c r="D4" s="100"/>
      <c r="E4" s="102" t="s">
        <v>325</v>
      </c>
      <c r="F4" s="100"/>
      <c r="G4" s="100"/>
      <c r="H4" s="100"/>
      <c r="I4" s="100"/>
      <c r="J4" s="100"/>
      <c r="K4" s="100"/>
    </row>
    <row r="5" spans="1:11" s="4" customFormat="1" ht="15" x14ac:dyDescent="0.25">
      <c r="A5" s="103" t="s">
        <v>62</v>
      </c>
      <c r="B5" s="188"/>
      <c r="C5" s="104"/>
      <c r="D5" s="104"/>
      <c r="E5" s="104"/>
      <c r="F5" s="104"/>
      <c r="G5" s="104"/>
      <c r="H5" s="104"/>
      <c r="I5" s="104"/>
      <c r="J5" s="104"/>
      <c r="K5" s="104"/>
    </row>
    <row r="6" spans="1:11" s="4" customFormat="1" ht="15" x14ac:dyDescent="0.25">
      <c r="A6" s="4" t="s">
        <v>63</v>
      </c>
      <c r="B6" s="189">
        <v>23003</v>
      </c>
      <c r="C6" s="105">
        <v>30988</v>
      </c>
      <c r="D6" s="105">
        <v>33063</v>
      </c>
      <c r="E6" s="105">
        <v>32785</v>
      </c>
      <c r="F6" s="105">
        <v>36548</v>
      </c>
      <c r="G6" s="105">
        <v>32929</v>
      </c>
      <c r="H6" s="105">
        <v>24637</v>
      </c>
      <c r="I6" s="105">
        <v>32964</v>
      </c>
      <c r="J6" s="105">
        <v>30559</v>
      </c>
      <c r="K6" s="105">
        <v>29404</v>
      </c>
    </row>
    <row r="7" spans="1:11" s="4" customFormat="1" ht="17.25" x14ac:dyDescent="0.25">
      <c r="A7" s="77" t="s">
        <v>326</v>
      </c>
      <c r="B7" s="190">
        <v>2223</v>
      </c>
      <c r="C7" s="106">
        <v>4933</v>
      </c>
      <c r="D7" s="106">
        <v>6620</v>
      </c>
      <c r="E7" s="106">
        <v>6253</v>
      </c>
      <c r="F7" s="106">
        <v>11095</v>
      </c>
      <c r="G7" s="106">
        <v>9763</v>
      </c>
      <c r="H7" s="106">
        <v>4957</v>
      </c>
      <c r="I7" s="106">
        <v>10085</v>
      </c>
      <c r="J7" s="106">
        <v>9590</v>
      </c>
      <c r="K7" s="106">
        <v>8888</v>
      </c>
    </row>
    <row r="8" spans="1:11" s="4" customFormat="1" ht="17.25" x14ac:dyDescent="0.25">
      <c r="A8" s="77" t="s">
        <v>327</v>
      </c>
      <c r="B8" s="190">
        <v>4854</v>
      </c>
      <c r="C8" s="106">
        <v>7832</v>
      </c>
      <c r="D8" s="106">
        <v>9520</v>
      </c>
      <c r="E8" s="106">
        <v>8860</v>
      </c>
      <c r="F8" s="106">
        <v>13348</v>
      </c>
      <c r="G8" s="106">
        <v>11983</v>
      </c>
      <c r="H8" s="106">
        <v>6930</v>
      </c>
      <c r="I8" s="106">
        <v>11847</v>
      </c>
      <c r="J8" s="106">
        <v>12132</v>
      </c>
      <c r="K8" s="106">
        <v>12197</v>
      </c>
    </row>
    <row r="9" spans="1:11" s="4" customFormat="1" ht="15" x14ac:dyDescent="0.25">
      <c r="A9" s="77" t="s">
        <v>64</v>
      </c>
      <c r="B9" s="190">
        <v>20455</v>
      </c>
      <c r="C9" s="106">
        <v>27073</v>
      </c>
      <c r="D9" s="106">
        <v>29342</v>
      </c>
      <c r="E9" s="106">
        <v>28680</v>
      </c>
      <c r="F9" s="106">
        <v>30580</v>
      </c>
      <c r="G9" s="106">
        <v>27960</v>
      </c>
      <c r="H9" s="106">
        <v>20858</v>
      </c>
      <c r="I9" s="106">
        <v>26311</v>
      </c>
      <c r="J9" s="106">
        <v>25470</v>
      </c>
      <c r="K9" s="106">
        <v>24991</v>
      </c>
    </row>
    <row r="10" spans="1:11" s="4" customFormat="1" ht="15" x14ac:dyDescent="0.25">
      <c r="A10" s="77" t="s">
        <v>65</v>
      </c>
      <c r="B10" s="190">
        <v>-458</v>
      </c>
      <c r="C10" s="106">
        <v>-256</v>
      </c>
      <c r="D10" s="106">
        <v>-276</v>
      </c>
      <c r="E10" s="106">
        <v>-299</v>
      </c>
      <c r="F10" s="106">
        <v>-20</v>
      </c>
      <c r="G10" s="106">
        <v>-244</v>
      </c>
      <c r="H10" s="106">
        <v>-273</v>
      </c>
      <c r="I10" s="106">
        <v>-452</v>
      </c>
      <c r="J10" s="106">
        <v>-137</v>
      </c>
      <c r="K10" s="106">
        <v>-110</v>
      </c>
    </row>
    <row r="11" spans="1:11" s="4" customFormat="1" ht="15" x14ac:dyDescent="0.25">
      <c r="A11" s="4" t="s">
        <v>66</v>
      </c>
      <c r="B11" s="189">
        <v>-5454</v>
      </c>
      <c r="C11" s="105">
        <v>-259</v>
      </c>
      <c r="D11" s="105">
        <v>1700</v>
      </c>
      <c r="E11" s="105">
        <v>-171</v>
      </c>
      <c r="F11" s="105">
        <v>10782</v>
      </c>
      <c r="G11" s="105">
        <v>10928</v>
      </c>
      <c r="H11" s="105">
        <v>4029</v>
      </c>
      <c r="I11" s="105">
        <v>8571</v>
      </c>
      <c r="J11" s="105">
        <v>8821</v>
      </c>
      <c r="K11" s="105">
        <v>8443</v>
      </c>
    </row>
    <row r="12" spans="1:11" s="4" customFormat="1" ht="15" x14ac:dyDescent="0.25">
      <c r="A12" s="77" t="s">
        <v>67</v>
      </c>
      <c r="B12" s="190">
        <v>-5842</v>
      </c>
      <c r="C12" s="106">
        <v>-1524</v>
      </c>
      <c r="D12" s="106">
        <v>426</v>
      </c>
      <c r="E12" s="106">
        <v>-564</v>
      </c>
      <c r="F12" s="106">
        <v>7922</v>
      </c>
      <c r="G12" s="106">
        <v>8119</v>
      </c>
      <c r="H12" s="106">
        <v>2912</v>
      </c>
      <c r="I12" s="106">
        <v>6120</v>
      </c>
      <c r="J12" s="106">
        <v>8172</v>
      </c>
      <c r="K12" s="106">
        <v>6922</v>
      </c>
    </row>
    <row r="13" spans="1:11" s="4" customFormat="1" ht="15" x14ac:dyDescent="0.25">
      <c r="A13" s="77" t="s">
        <v>68</v>
      </c>
      <c r="B13" s="190">
        <v>218</v>
      </c>
      <c r="C13" s="106">
        <v>-989</v>
      </c>
      <c r="D13" s="106">
        <v>-1387</v>
      </c>
      <c r="E13" s="106">
        <v>-906</v>
      </c>
      <c r="F13" s="106">
        <v>1753</v>
      </c>
      <c r="G13" s="106">
        <v>-1575</v>
      </c>
      <c r="H13" s="106">
        <v>-487</v>
      </c>
      <c r="I13" s="106">
        <v>-905</v>
      </c>
      <c r="J13" s="106">
        <v>-868</v>
      </c>
      <c r="K13" s="106">
        <v>-736</v>
      </c>
    </row>
    <row r="14" spans="1:11" s="4" customFormat="1" ht="15" x14ac:dyDescent="0.25">
      <c r="A14" s="77" t="s">
        <v>69</v>
      </c>
      <c r="B14" s="190">
        <v>-5624</v>
      </c>
      <c r="C14" s="106">
        <v>-2513</v>
      </c>
      <c r="D14" s="106">
        <v>-961</v>
      </c>
      <c r="E14" s="106">
        <v>-1470</v>
      </c>
      <c r="F14" s="106">
        <v>6169</v>
      </c>
      <c r="G14" s="106">
        <v>6544</v>
      </c>
      <c r="H14" s="106">
        <v>2425</v>
      </c>
      <c r="I14" s="106">
        <v>5215</v>
      </c>
      <c r="J14" s="106">
        <v>7304</v>
      </c>
      <c r="K14" s="106">
        <v>6186</v>
      </c>
    </row>
    <row r="15" spans="1:11" s="4" customFormat="1" ht="17.25" x14ac:dyDescent="0.25">
      <c r="A15" s="77" t="s">
        <v>328</v>
      </c>
      <c r="B15" s="189">
        <v>827</v>
      </c>
      <c r="C15" s="105">
        <v>2217</v>
      </c>
      <c r="D15" s="105">
        <v>2673</v>
      </c>
      <c r="E15" s="105">
        <v>2860</v>
      </c>
      <c r="F15" s="105">
        <v>6120</v>
      </c>
      <c r="G15" s="105">
        <v>4976</v>
      </c>
      <c r="H15" s="105">
        <v>2569</v>
      </c>
      <c r="I15" s="105">
        <v>5237</v>
      </c>
      <c r="J15" s="105">
        <v>5761</v>
      </c>
      <c r="K15" s="105">
        <v>5471</v>
      </c>
    </row>
    <row r="16" spans="1:11" s="4" customFormat="1" ht="15" x14ac:dyDescent="0.25">
      <c r="A16" s="103" t="s">
        <v>70</v>
      </c>
      <c r="B16" s="191"/>
      <c r="C16" s="107"/>
      <c r="D16" s="107"/>
      <c r="E16" s="107"/>
      <c r="F16" s="107"/>
      <c r="G16" s="107"/>
      <c r="H16" s="107"/>
      <c r="I16" s="107"/>
      <c r="J16" s="107"/>
      <c r="K16" s="107"/>
    </row>
    <row r="17" spans="1:11" s="4" customFormat="1" ht="17.25" x14ac:dyDescent="0.25">
      <c r="A17" s="4" t="s">
        <v>329</v>
      </c>
      <c r="B17" s="189">
        <v>32842</v>
      </c>
      <c r="C17" s="105">
        <v>43782</v>
      </c>
      <c r="D17" s="105">
        <v>46551</v>
      </c>
      <c r="E17" s="105">
        <v>49757</v>
      </c>
      <c r="F17" s="105">
        <v>41667</v>
      </c>
      <c r="G17" s="105">
        <v>42135</v>
      </c>
      <c r="H17" s="105">
        <v>36623</v>
      </c>
      <c r="I17" s="105">
        <v>29808</v>
      </c>
      <c r="J17" s="105">
        <v>24401</v>
      </c>
      <c r="K17" s="105">
        <v>28285</v>
      </c>
    </row>
    <row r="18" spans="1:11" s="4" customFormat="1" ht="15" x14ac:dyDescent="0.25">
      <c r="A18" s="4" t="s">
        <v>71</v>
      </c>
      <c r="B18" s="189">
        <v>21342</v>
      </c>
      <c r="C18" s="105">
        <v>32177</v>
      </c>
      <c r="D18" s="105">
        <v>37364</v>
      </c>
      <c r="E18" s="105">
        <v>43738</v>
      </c>
      <c r="F18" s="105">
        <v>43189</v>
      </c>
      <c r="G18" s="105">
        <v>37971</v>
      </c>
      <c r="H18" s="105">
        <v>28069</v>
      </c>
      <c r="I18" s="105">
        <v>21756</v>
      </c>
      <c r="J18" s="105">
        <v>24330</v>
      </c>
      <c r="K18" s="105">
        <v>27127</v>
      </c>
    </row>
    <row r="19" spans="1:11" s="4" customFormat="1" ht="15" x14ac:dyDescent="0.25">
      <c r="A19" s="77" t="s">
        <v>68</v>
      </c>
      <c r="B19" s="190">
        <v>-4773</v>
      </c>
      <c r="C19" s="106">
        <v>-5760</v>
      </c>
      <c r="D19" s="106">
        <v>-5693</v>
      </c>
      <c r="E19" s="106">
        <v>-6127</v>
      </c>
      <c r="F19" s="106">
        <v>-4097</v>
      </c>
      <c r="G19" s="106">
        <v>-3732</v>
      </c>
      <c r="H19" s="106">
        <v>-1948</v>
      </c>
      <c r="I19" s="106">
        <v>-1535</v>
      </c>
      <c r="J19" s="106">
        <v>-1869</v>
      </c>
      <c r="K19" s="106">
        <v>-2856</v>
      </c>
    </row>
    <row r="20" spans="1:11" s="4" customFormat="1" ht="15" x14ac:dyDescent="0.25">
      <c r="A20" s="77" t="s">
        <v>72</v>
      </c>
      <c r="B20" s="190">
        <v>16569</v>
      </c>
      <c r="C20" s="106">
        <v>26417</v>
      </c>
      <c r="D20" s="106">
        <v>31671</v>
      </c>
      <c r="E20" s="106">
        <v>37611</v>
      </c>
      <c r="F20" s="106">
        <v>39092</v>
      </c>
      <c r="G20" s="106">
        <v>34239</v>
      </c>
      <c r="H20" s="106">
        <v>26121</v>
      </c>
      <c r="I20" s="106">
        <v>20221</v>
      </c>
      <c r="J20" s="106">
        <v>22461</v>
      </c>
      <c r="K20" s="106">
        <v>24271</v>
      </c>
    </row>
    <row r="21" spans="1:11" s="4" customFormat="1" ht="15" x14ac:dyDescent="0.25">
      <c r="A21" s="103" t="s">
        <v>73</v>
      </c>
      <c r="B21" s="191"/>
      <c r="C21" s="107"/>
      <c r="D21" s="107"/>
      <c r="E21" s="107"/>
      <c r="F21" s="107"/>
      <c r="G21" s="107"/>
      <c r="H21" s="107"/>
      <c r="I21" s="107"/>
      <c r="J21" s="107"/>
      <c r="K21" s="107"/>
    </row>
    <row r="22" spans="1:11" s="4" customFormat="1" ht="15" x14ac:dyDescent="0.25">
      <c r="A22" s="4" t="s">
        <v>74</v>
      </c>
      <c r="B22" s="189">
        <v>4240</v>
      </c>
      <c r="C22" s="106">
        <v>6949</v>
      </c>
      <c r="D22" s="106">
        <v>7729</v>
      </c>
      <c r="E22" s="106">
        <v>7370</v>
      </c>
      <c r="F22" s="106">
        <v>11498</v>
      </c>
      <c r="G22" s="106">
        <v>9924</v>
      </c>
      <c r="H22" s="106">
        <v>4904</v>
      </c>
      <c r="I22" s="106">
        <v>9579</v>
      </c>
      <c r="J22" s="106">
        <v>9845</v>
      </c>
      <c r="K22" s="106">
        <v>10057</v>
      </c>
    </row>
    <row r="23" spans="1:11" s="4" customFormat="1" ht="17.25" x14ac:dyDescent="0.25">
      <c r="A23" s="77" t="s">
        <v>330</v>
      </c>
      <c r="B23" s="190">
        <v>-4177</v>
      </c>
      <c r="C23" s="106">
        <v>-6018</v>
      </c>
      <c r="D23" s="106">
        <v>-6075</v>
      </c>
      <c r="E23" s="106">
        <v>-5947</v>
      </c>
      <c r="F23" s="106">
        <v>-5672</v>
      </c>
      <c r="G23" s="106">
        <v>-4902</v>
      </c>
      <c r="H23" s="106">
        <v>-4707</v>
      </c>
      <c r="I23" s="106">
        <v>-5282</v>
      </c>
      <c r="J23" s="106">
        <v>-4002</v>
      </c>
      <c r="K23" s="106">
        <v>-3575</v>
      </c>
    </row>
    <row r="24" spans="1:11" s="4" customFormat="1" ht="17.25" x14ac:dyDescent="0.25">
      <c r="A24" s="77" t="s">
        <v>331</v>
      </c>
      <c r="B24" s="190">
        <v>-12901</v>
      </c>
      <c r="C24" s="106">
        <v>-12871</v>
      </c>
      <c r="D24" s="106">
        <v>-10652</v>
      </c>
      <c r="E24" s="106">
        <v>-8510</v>
      </c>
      <c r="F24" s="106">
        <v>-1374</v>
      </c>
      <c r="G24" s="106">
        <v>-7384</v>
      </c>
      <c r="H24" s="106">
        <v>-11280</v>
      </c>
      <c r="I24" s="106">
        <v>11340</v>
      </c>
      <c r="J24" s="106">
        <v>-4851</v>
      </c>
      <c r="K24" s="106">
        <v>-3131</v>
      </c>
    </row>
    <row r="25" spans="1:11" s="4" customFormat="1" ht="15" x14ac:dyDescent="0.25">
      <c r="A25" s="103" t="s">
        <v>75</v>
      </c>
      <c r="B25" s="191"/>
      <c r="C25" s="107"/>
      <c r="D25" s="107"/>
      <c r="E25" s="107"/>
      <c r="F25" s="107"/>
      <c r="G25" s="107"/>
      <c r="H25" s="107"/>
      <c r="I25" s="107"/>
      <c r="J25" s="107"/>
      <c r="K25" s="107"/>
    </row>
    <row r="26" spans="1:11" s="4" customFormat="1" ht="15" x14ac:dyDescent="0.25">
      <c r="A26" s="4" t="s">
        <v>10</v>
      </c>
      <c r="B26" s="192">
        <v>0.64</v>
      </c>
      <c r="C26" s="108">
        <v>1.73</v>
      </c>
      <c r="D26" s="108">
        <v>2.09</v>
      </c>
      <c r="E26" s="108">
        <v>2.2799999999999998</v>
      </c>
      <c r="F26" s="108">
        <v>5.0599999999999996</v>
      </c>
      <c r="G26" s="108">
        <v>4.13</v>
      </c>
      <c r="H26" s="108">
        <v>2.14</v>
      </c>
      <c r="I26" s="108">
        <v>4.3600000000000003</v>
      </c>
      <c r="J26" s="108">
        <v>4.4000000000000004</v>
      </c>
      <c r="K26" s="108">
        <v>3.73</v>
      </c>
    </row>
    <row r="27" spans="1:11" s="4" customFormat="1" ht="15" x14ac:dyDescent="0.25">
      <c r="A27" s="77" t="s">
        <v>76</v>
      </c>
      <c r="B27" s="192">
        <v>-4.3600000000000003</v>
      </c>
      <c r="C27" s="108">
        <v>-1.96</v>
      </c>
      <c r="D27" s="108">
        <v>-0.75</v>
      </c>
      <c r="E27" s="108">
        <v>-1.17</v>
      </c>
      <c r="F27" s="108">
        <v>5.0999999999999996</v>
      </c>
      <c r="G27" s="108">
        <v>5.43</v>
      </c>
      <c r="H27" s="108">
        <v>2.02</v>
      </c>
      <c r="I27" s="108">
        <v>4.34</v>
      </c>
      <c r="J27" s="108">
        <v>5.58</v>
      </c>
      <c r="K27" s="108">
        <v>4.21</v>
      </c>
    </row>
    <row r="28" spans="1:11" s="4" customFormat="1" ht="15" x14ac:dyDescent="0.25">
      <c r="A28" s="4" t="s">
        <v>77</v>
      </c>
      <c r="B28" s="190">
        <v>32</v>
      </c>
      <c r="C28" s="106">
        <v>85</v>
      </c>
      <c r="D28" s="106">
        <v>85</v>
      </c>
      <c r="E28" s="106">
        <v>85</v>
      </c>
      <c r="F28" s="106">
        <v>74</v>
      </c>
      <c r="G28" s="106">
        <v>65</v>
      </c>
      <c r="H28" s="109">
        <v>0</v>
      </c>
      <c r="I28" s="106">
        <v>44</v>
      </c>
      <c r="J28" s="106">
        <v>124</v>
      </c>
      <c r="K28" s="106">
        <v>108</v>
      </c>
    </row>
    <row r="29" spans="1:11" s="4" customFormat="1" ht="15" x14ac:dyDescent="0.25">
      <c r="A29" s="4" t="s">
        <v>78</v>
      </c>
      <c r="B29" s="193">
        <v>2</v>
      </c>
      <c r="C29" s="109">
        <v>2</v>
      </c>
      <c r="D29" s="109">
        <v>2.5</v>
      </c>
      <c r="E29" s="109">
        <v>2.7</v>
      </c>
      <c r="F29" s="109">
        <v>6.8</v>
      </c>
      <c r="G29" s="109">
        <v>6.4</v>
      </c>
      <c r="H29" s="109">
        <v>0</v>
      </c>
      <c r="I29" s="109">
        <v>9.9</v>
      </c>
      <c r="J29" s="109">
        <v>3.5</v>
      </c>
      <c r="K29" s="109">
        <v>3.5</v>
      </c>
    </row>
    <row r="30" spans="1:11" s="4" customFormat="1" ht="15" x14ac:dyDescent="0.25">
      <c r="A30" s="77" t="s">
        <v>79</v>
      </c>
      <c r="B30" s="194">
        <v>9.6639568751901925E-2</v>
      </c>
      <c r="C30" s="110">
        <v>0.159</v>
      </c>
      <c r="D30" s="110">
        <v>0.2</v>
      </c>
      <c r="E30" s="110">
        <v>0.191</v>
      </c>
      <c r="F30" s="110">
        <v>0.30399999999999999</v>
      </c>
      <c r="G30" s="110">
        <v>0.29599999999999999</v>
      </c>
      <c r="H30" s="110">
        <v>0.20100000000000001</v>
      </c>
      <c r="I30" s="110">
        <v>0.30599999999999999</v>
      </c>
      <c r="J30" s="110">
        <v>0.28399999999999997</v>
      </c>
      <c r="K30" s="110">
        <v>0.254</v>
      </c>
    </row>
    <row r="31" spans="1:11" s="4" customFormat="1" ht="17.25" x14ac:dyDescent="0.25">
      <c r="A31" s="77" t="s">
        <v>332</v>
      </c>
      <c r="B31" s="193">
        <v>10.1</v>
      </c>
      <c r="C31" s="109">
        <v>30.1</v>
      </c>
      <c r="D31" s="109">
        <v>35.799999999999997</v>
      </c>
      <c r="E31" s="109">
        <v>36.799999999999997</v>
      </c>
      <c r="F31" s="106" t="s">
        <v>16</v>
      </c>
      <c r="G31" s="109">
        <v>34.200000000000003</v>
      </c>
      <c r="H31" s="109">
        <v>19.600000000000001</v>
      </c>
      <c r="I31" s="109">
        <v>24.1</v>
      </c>
      <c r="J31" s="109">
        <v>33.200000000000003</v>
      </c>
      <c r="K31" s="109">
        <v>33.200000000000003</v>
      </c>
    </row>
    <row r="32" spans="1:11" s="4" customFormat="1" ht="17.25" x14ac:dyDescent="0.25">
      <c r="A32" s="77" t="s">
        <v>333</v>
      </c>
      <c r="B32" s="195">
        <v>0.31014492753623191</v>
      </c>
      <c r="C32" s="111">
        <v>0.29799999999999999</v>
      </c>
      <c r="D32" s="111">
        <v>0.3200190204469805</v>
      </c>
      <c r="E32" s="111">
        <v>0.28999999999999998</v>
      </c>
      <c r="F32" s="111">
        <v>0.28299999999999997</v>
      </c>
      <c r="G32" s="111">
        <v>0.31900000000000001</v>
      </c>
      <c r="H32" s="111">
        <v>0.33100000000000002</v>
      </c>
      <c r="I32" s="111">
        <v>0.33400000000000002</v>
      </c>
      <c r="J32" s="110">
        <v>0.318</v>
      </c>
      <c r="K32" s="110">
        <v>0.33</v>
      </c>
    </row>
    <row r="33" spans="1:11" s="4" customFormat="1" ht="17.25" x14ac:dyDescent="0.25">
      <c r="A33" s="78" t="s">
        <v>334</v>
      </c>
      <c r="B33" s="196">
        <v>0.377</v>
      </c>
      <c r="C33" s="112">
        <v>0.28599999999999998</v>
      </c>
      <c r="D33" s="112">
        <v>0.22189133468002248</v>
      </c>
      <c r="E33" s="112">
        <v>0.16300000000000001</v>
      </c>
      <c r="F33" s="112">
        <v>3.1E-2</v>
      </c>
      <c r="G33" s="112">
        <v>0.16300000000000001</v>
      </c>
      <c r="H33" s="112">
        <v>0.28699999999999998</v>
      </c>
      <c r="I33" s="112">
        <v>0.34300000000000003</v>
      </c>
      <c r="J33" s="112">
        <v>0.16600000000000001</v>
      </c>
      <c r="K33" s="112">
        <v>0.10299999999999999</v>
      </c>
    </row>
    <row r="34" spans="1:11" s="4" customFormat="1" ht="14.25" x14ac:dyDescent="0.2">
      <c r="A34" s="77"/>
      <c r="B34" s="100"/>
      <c r="C34" s="100"/>
      <c r="D34" s="100"/>
      <c r="E34" s="100"/>
      <c r="F34" s="100"/>
      <c r="G34" s="100"/>
      <c r="H34" s="100"/>
      <c r="I34" s="100"/>
      <c r="J34" s="100"/>
      <c r="K34" s="100"/>
    </row>
    <row r="35" spans="1:11" s="4" customFormat="1" ht="14.25" x14ac:dyDescent="0.2">
      <c r="A35" s="101" t="s">
        <v>429</v>
      </c>
      <c r="B35" s="100"/>
      <c r="C35" s="100"/>
      <c r="D35" s="100"/>
      <c r="E35" s="100"/>
      <c r="F35" s="100"/>
      <c r="G35" s="100"/>
      <c r="H35" s="100"/>
      <c r="I35" s="100"/>
      <c r="J35" s="100"/>
      <c r="K35" s="100"/>
    </row>
    <row r="36" spans="1:11" x14ac:dyDescent="0.2">
      <c r="A36" s="101" t="s">
        <v>430</v>
      </c>
    </row>
    <row r="37" spans="1:11" x14ac:dyDescent="0.2">
      <c r="A37" s="101" t="s">
        <v>431</v>
      </c>
    </row>
    <row r="38" spans="1:11" x14ac:dyDescent="0.2">
      <c r="A38" s="101" t="s">
        <v>80</v>
      </c>
    </row>
    <row r="39" spans="1:11" x14ac:dyDescent="0.2">
      <c r="A39" s="101" t="s">
        <v>432</v>
      </c>
    </row>
    <row r="40" spans="1:11" x14ac:dyDescent="0.2">
      <c r="A40" s="101" t="s">
        <v>81</v>
      </c>
    </row>
    <row r="41" spans="1:11" x14ac:dyDescent="0.2">
      <c r="A41" s="101" t="s">
        <v>433</v>
      </c>
    </row>
    <row r="42" spans="1:11" x14ac:dyDescent="0.2">
      <c r="A42" s="101" t="s">
        <v>82</v>
      </c>
    </row>
    <row r="43" spans="1:11" x14ac:dyDescent="0.2">
      <c r="A43" s="101" t="s">
        <v>434</v>
      </c>
    </row>
    <row r="44" spans="1:11" x14ac:dyDescent="0.2">
      <c r="A44" s="101" t="s">
        <v>435</v>
      </c>
    </row>
    <row r="45" spans="1:11" x14ac:dyDescent="0.2">
      <c r="A45" s="101" t="s">
        <v>83</v>
      </c>
    </row>
    <row r="46" spans="1:11" x14ac:dyDescent="0.2">
      <c r="A46" s="101" t="s">
        <v>436</v>
      </c>
    </row>
    <row r="47" spans="1:11" x14ac:dyDescent="0.2">
      <c r="A47" s="101" t="s">
        <v>437</v>
      </c>
    </row>
    <row r="48" spans="1:11" x14ac:dyDescent="0.2">
      <c r="A48" s="101" t="s">
        <v>84</v>
      </c>
    </row>
    <row r="49" spans="1:1" x14ac:dyDescent="0.2">
      <c r="A49" s="101" t="s">
        <v>85</v>
      </c>
    </row>
    <row r="50" spans="1:1" x14ac:dyDescent="0.2">
      <c r="A50" s="101" t="s">
        <v>438</v>
      </c>
    </row>
    <row r="51" spans="1:1" x14ac:dyDescent="0.2">
      <c r="A51" s="101" t="s">
        <v>439</v>
      </c>
    </row>
  </sheetData>
  <pageMargins left="0.70866141732283472" right="0.70866141732283472" top="0.74803149606299213" bottom="0.74803149606299213"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1"/>
  <sheetViews>
    <sheetView showGridLines="0" view="pageBreakPreview" topLeftCell="A58" zoomScaleNormal="100" zoomScaleSheetLayoutView="100" workbookViewId="0">
      <selection activeCell="D60" sqref="D60"/>
    </sheetView>
  </sheetViews>
  <sheetFormatPr defaultRowHeight="14.25" x14ac:dyDescent="0.2"/>
  <cols>
    <col min="1" max="5" width="9.140625" style="2"/>
    <col min="6" max="6" width="12.85546875" style="2" customWidth="1"/>
    <col min="7" max="7" width="13" style="2" customWidth="1"/>
    <col min="8" max="9" width="14.28515625" style="2" bestFit="1" customWidth="1"/>
    <col min="10" max="10" width="11.5703125" style="2" customWidth="1"/>
    <col min="11" max="11" width="11.42578125" style="2" customWidth="1"/>
    <col min="12" max="16384" width="9.140625" style="2"/>
  </cols>
  <sheetData>
    <row r="1" spans="1:13" ht="15" x14ac:dyDescent="0.25">
      <c r="A1" s="155" t="s">
        <v>335</v>
      </c>
    </row>
    <row r="2" spans="1:13" ht="30" x14ac:dyDescent="0.4">
      <c r="A2" s="216" t="s">
        <v>311</v>
      </c>
    </row>
    <row r="3" spans="1:13" x14ac:dyDescent="0.2">
      <c r="A3" s="155"/>
    </row>
    <row r="4" spans="1:13" ht="33" customHeight="1" x14ac:dyDescent="0.2">
      <c r="A4" s="264" t="s">
        <v>394</v>
      </c>
      <c r="B4" s="264"/>
      <c r="C4" s="264"/>
      <c r="D4" s="264"/>
      <c r="E4" s="264"/>
      <c r="F4" s="264"/>
      <c r="G4" s="264"/>
      <c r="H4" s="264"/>
      <c r="I4" s="264"/>
      <c r="J4" s="264"/>
      <c r="K4" s="264"/>
    </row>
    <row r="5" spans="1:13" x14ac:dyDescent="0.2">
      <c r="A5" s="214"/>
      <c r="B5" s="214"/>
      <c r="C5" s="214"/>
      <c r="D5" s="214"/>
      <c r="E5" s="214"/>
      <c r="F5" s="214"/>
      <c r="G5" s="214"/>
      <c r="H5" s="214"/>
      <c r="I5" s="214"/>
      <c r="J5" s="214"/>
      <c r="K5" s="214"/>
    </row>
    <row r="6" spans="1:13" ht="20.25" x14ac:dyDescent="0.3">
      <c r="A6" s="162" t="s">
        <v>39</v>
      </c>
    </row>
    <row r="7" spans="1:13" ht="15" x14ac:dyDescent="0.25">
      <c r="A7" s="40" t="s">
        <v>145</v>
      </c>
      <c r="B7" s="41"/>
      <c r="C7" s="41"/>
      <c r="D7" s="41"/>
      <c r="E7" s="41"/>
      <c r="F7" s="41"/>
      <c r="G7" s="158">
        <v>2015</v>
      </c>
      <c r="H7" s="42">
        <v>2014</v>
      </c>
      <c r="I7" s="42">
        <v>2013</v>
      </c>
      <c r="J7" s="42">
        <v>2012</v>
      </c>
      <c r="K7" s="42">
        <v>2011</v>
      </c>
    </row>
    <row r="8" spans="1:13" ht="15" x14ac:dyDescent="0.25">
      <c r="A8" s="43" t="s">
        <v>314</v>
      </c>
      <c r="B8" s="43"/>
      <c r="G8" s="197">
        <v>0.13</v>
      </c>
      <c r="H8" s="118">
        <v>0.16</v>
      </c>
      <c r="I8" s="118">
        <v>0.16</v>
      </c>
      <c r="J8" s="118">
        <v>0.18</v>
      </c>
      <c r="K8" s="118">
        <v>0.23</v>
      </c>
    </row>
    <row r="9" spans="1:13" ht="15" x14ac:dyDescent="0.25">
      <c r="A9" s="43" t="s">
        <v>40</v>
      </c>
      <c r="B9" s="43"/>
      <c r="G9" s="198">
        <v>5.3999999999999999E-2</v>
      </c>
      <c r="H9" s="119">
        <v>6.0000000000000001E-3</v>
      </c>
      <c r="I9" s="119">
        <v>8.2000000000000003E-2</v>
      </c>
      <c r="J9" s="119">
        <v>-2.1999999999999999E-2</v>
      </c>
      <c r="K9" s="119">
        <v>0.121</v>
      </c>
      <c r="M9" s="118"/>
    </row>
    <row r="10" spans="1:13" ht="15" x14ac:dyDescent="0.25">
      <c r="A10" s="43" t="s">
        <v>41</v>
      </c>
      <c r="B10" s="43"/>
      <c r="G10" s="197">
        <v>0.12</v>
      </c>
      <c r="H10" s="118">
        <v>6.0000000000000001E-3</v>
      </c>
      <c r="I10" s="118">
        <v>7.0000000000000007E-2</v>
      </c>
      <c r="J10" s="118">
        <v>-0.02</v>
      </c>
      <c r="K10" s="118">
        <v>0.08</v>
      </c>
    </row>
    <row r="11" spans="1:13" x14ac:dyDescent="0.2">
      <c r="G11" s="163"/>
    </row>
    <row r="12" spans="1:13" ht="20.25" x14ac:dyDescent="0.3">
      <c r="A12" s="162" t="s">
        <v>42</v>
      </c>
      <c r="G12" s="163"/>
    </row>
    <row r="13" spans="1:13" ht="15" x14ac:dyDescent="0.25">
      <c r="A13" s="40" t="s">
        <v>2</v>
      </c>
      <c r="B13" s="41"/>
      <c r="C13" s="41"/>
      <c r="D13" s="41"/>
      <c r="E13" s="41"/>
      <c r="F13" s="41"/>
      <c r="G13" s="158">
        <v>2015</v>
      </c>
      <c r="H13" s="42">
        <v>2014</v>
      </c>
      <c r="I13" s="42">
        <v>2013</v>
      </c>
      <c r="J13" s="42">
        <v>2012</v>
      </c>
      <c r="K13" s="42">
        <v>2011</v>
      </c>
    </row>
    <row r="14" spans="1:13" ht="15" x14ac:dyDescent="0.25">
      <c r="A14" s="57" t="s">
        <v>46</v>
      </c>
      <c r="G14" s="181">
        <v>4900</v>
      </c>
      <c r="H14" s="120">
        <v>5396</v>
      </c>
      <c r="I14" s="120">
        <v>5688</v>
      </c>
      <c r="J14" s="120">
        <v>5489</v>
      </c>
      <c r="K14" s="120">
        <v>7359</v>
      </c>
    </row>
    <row r="15" spans="1:13" ht="15" x14ac:dyDescent="0.25">
      <c r="A15" s="2" t="s">
        <v>47</v>
      </c>
      <c r="G15" s="181"/>
      <c r="H15" s="120"/>
      <c r="I15" s="120"/>
      <c r="J15" s="120"/>
      <c r="K15" s="120"/>
    </row>
    <row r="16" spans="1:13" ht="15" x14ac:dyDescent="0.25">
      <c r="A16" s="2" t="s">
        <v>310</v>
      </c>
      <c r="G16" s="181">
        <v>1092</v>
      </c>
      <c r="H16" s="120">
        <v>1271</v>
      </c>
      <c r="I16" s="121">
        <v>1043</v>
      </c>
      <c r="J16" s="121">
        <v>932</v>
      </c>
      <c r="K16" s="121">
        <v>1157</v>
      </c>
    </row>
    <row r="17" spans="1:12" ht="15" x14ac:dyDescent="0.25">
      <c r="A17" s="2" t="s">
        <v>309</v>
      </c>
      <c r="G17" s="181">
        <v>712</v>
      </c>
      <c r="H17" s="120">
        <v>593</v>
      </c>
      <c r="I17" s="121">
        <v>772</v>
      </c>
      <c r="J17" s="121">
        <v>790</v>
      </c>
      <c r="K17" s="121">
        <v>1181</v>
      </c>
    </row>
    <row r="18" spans="1:12" ht="15" x14ac:dyDescent="0.25">
      <c r="A18" s="2" t="s">
        <v>308</v>
      </c>
      <c r="G18" s="181">
        <v>3096</v>
      </c>
      <c r="H18" s="120">
        <v>3532</v>
      </c>
      <c r="I18" s="121">
        <v>3873</v>
      </c>
      <c r="J18" s="121">
        <v>3767</v>
      </c>
      <c r="K18" s="121">
        <v>5021</v>
      </c>
    </row>
    <row r="19" spans="1:12" ht="15" x14ac:dyDescent="0.25">
      <c r="A19" s="2" t="s">
        <v>50</v>
      </c>
      <c r="G19" s="170">
        <v>0</v>
      </c>
      <c r="H19" s="83">
        <v>0</v>
      </c>
      <c r="I19" s="83">
        <v>0</v>
      </c>
      <c r="J19" s="83">
        <v>0</v>
      </c>
      <c r="K19" s="83">
        <v>0</v>
      </c>
    </row>
    <row r="20" spans="1:12" ht="15" x14ac:dyDescent="0.25">
      <c r="G20" s="181"/>
      <c r="H20" s="120"/>
      <c r="I20" s="120"/>
      <c r="J20" s="120"/>
      <c r="K20" s="120"/>
    </row>
    <row r="21" spans="1:12" ht="15" x14ac:dyDescent="0.25">
      <c r="A21" s="57" t="s">
        <v>9</v>
      </c>
      <c r="G21" s="181">
        <v>718</v>
      </c>
      <c r="H21" s="120">
        <v>527</v>
      </c>
      <c r="I21" s="120">
        <v>1048</v>
      </c>
      <c r="J21" s="120">
        <v>580</v>
      </c>
      <c r="K21" s="120">
        <v>1672</v>
      </c>
    </row>
    <row r="22" spans="1:12" ht="15" x14ac:dyDescent="0.25">
      <c r="A22" s="2" t="s">
        <v>47</v>
      </c>
      <c r="G22" s="181"/>
      <c r="H22" s="120"/>
      <c r="I22" s="120"/>
      <c r="J22" s="120"/>
      <c r="K22" s="120"/>
    </row>
    <row r="23" spans="1:12" ht="15" x14ac:dyDescent="0.25">
      <c r="A23" s="2" t="s">
        <v>310</v>
      </c>
      <c r="G23" s="181">
        <v>496</v>
      </c>
      <c r="H23" s="120">
        <v>504</v>
      </c>
      <c r="I23" s="121">
        <v>453</v>
      </c>
      <c r="J23" s="121">
        <v>384</v>
      </c>
      <c r="K23" s="121">
        <v>596</v>
      </c>
    </row>
    <row r="24" spans="1:12" ht="15" x14ac:dyDescent="0.25">
      <c r="A24" s="2" t="s">
        <v>309</v>
      </c>
      <c r="G24" s="181">
        <v>97</v>
      </c>
      <c r="H24" s="120">
        <v>-37</v>
      </c>
      <c r="I24" s="121">
        <v>147</v>
      </c>
      <c r="J24" s="121">
        <v>110</v>
      </c>
      <c r="K24" s="121">
        <v>350</v>
      </c>
    </row>
    <row r="25" spans="1:12" ht="15" x14ac:dyDescent="0.25">
      <c r="A25" s="2" t="s">
        <v>308</v>
      </c>
      <c r="G25" s="181">
        <v>177</v>
      </c>
      <c r="H25" s="120">
        <v>118</v>
      </c>
      <c r="I25" s="121">
        <v>521</v>
      </c>
      <c r="J25" s="121">
        <v>162</v>
      </c>
      <c r="K25" s="121">
        <v>788</v>
      </c>
    </row>
    <row r="26" spans="1:12" ht="15" x14ac:dyDescent="0.25">
      <c r="A26" s="2" t="s">
        <v>50</v>
      </c>
      <c r="G26" s="181">
        <v>-52</v>
      </c>
      <c r="H26" s="89">
        <v>-58</v>
      </c>
      <c r="I26" s="89">
        <v>-73</v>
      </c>
      <c r="J26" s="89">
        <v>-76</v>
      </c>
      <c r="K26" s="89">
        <v>-62</v>
      </c>
    </row>
    <row r="27" spans="1:12" ht="15" x14ac:dyDescent="0.25">
      <c r="G27" s="181"/>
      <c r="H27" s="89"/>
      <c r="I27" s="89"/>
      <c r="J27" s="89"/>
      <c r="K27" s="89"/>
    </row>
    <row r="28" spans="1:12" ht="15" x14ac:dyDescent="0.25">
      <c r="A28" s="57" t="s">
        <v>52</v>
      </c>
      <c r="G28" s="181">
        <f>G21-G30</f>
        <v>455</v>
      </c>
      <c r="H28" s="89">
        <v>495</v>
      </c>
      <c r="I28" s="89">
        <v>584</v>
      </c>
      <c r="J28" s="89">
        <v>700</v>
      </c>
      <c r="K28" s="89">
        <v>782</v>
      </c>
    </row>
    <row r="29" spans="1:12" ht="15" x14ac:dyDescent="0.25">
      <c r="A29" s="57"/>
      <c r="G29" s="181"/>
      <c r="H29" s="89"/>
      <c r="I29" s="89"/>
      <c r="J29" s="89"/>
      <c r="K29" s="89"/>
    </row>
    <row r="30" spans="1:12" ht="15" x14ac:dyDescent="0.25">
      <c r="A30" s="57" t="s">
        <v>0</v>
      </c>
      <c r="G30" s="181">
        <v>263</v>
      </c>
      <c r="H30" s="89">
        <f>H21-H28</f>
        <v>32</v>
      </c>
      <c r="I30" s="89">
        <f>I21-I28</f>
        <v>464</v>
      </c>
      <c r="J30" s="89">
        <f>J21-J28</f>
        <v>-120</v>
      </c>
      <c r="K30" s="89">
        <f>K21-K28</f>
        <v>890</v>
      </c>
      <c r="L30" s="89"/>
    </row>
    <row r="31" spans="1:12" ht="15" x14ac:dyDescent="0.25">
      <c r="A31" s="2" t="s">
        <v>47</v>
      </c>
      <c r="G31" s="181"/>
      <c r="H31" s="89"/>
      <c r="I31" s="89"/>
      <c r="J31" s="89"/>
      <c r="K31" s="89"/>
      <c r="L31" s="89"/>
    </row>
    <row r="32" spans="1:12" ht="15" x14ac:dyDescent="0.25">
      <c r="A32" s="2" t="s">
        <v>310</v>
      </c>
      <c r="G32" s="181">
        <v>368</v>
      </c>
      <c r="H32" s="89">
        <v>371</v>
      </c>
      <c r="I32" s="89">
        <v>303</v>
      </c>
      <c r="J32" s="89">
        <v>193</v>
      </c>
      <c r="K32" s="89">
        <v>403</v>
      </c>
      <c r="L32" s="89"/>
    </row>
    <row r="33" spans="1:12" ht="15" x14ac:dyDescent="0.25">
      <c r="A33" s="2" t="s">
        <v>309</v>
      </c>
      <c r="G33" s="181">
        <v>36</v>
      </c>
      <c r="H33" s="89">
        <v>-96</v>
      </c>
      <c r="I33" s="89">
        <v>75</v>
      </c>
      <c r="J33" s="89">
        <v>20</v>
      </c>
      <c r="K33" s="89">
        <v>241</v>
      </c>
      <c r="L33" s="89"/>
    </row>
    <row r="34" spans="1:12" ht="15" x14ac:dyDescent="0.25">
      <c r="A34" s="2" t="s">
        <v>308</v>
      </c>
      <c r="G34" s="181">
        <v>-89</v>
      </c>
      <c r="H34" s="89">
        <v>-185</v>
      </c>
      <c r="I34" s="89">
        <v>159</v>
      </c>
      <c r="J34" s="89">
        <v>-257</v>
      </c>
      <c r="K34" s="89">
        <v>308</v>
      </c>
      <c r="L34" s="89"/>
    </row>
    <row r="35" spans="1:12" ht="15" x14ac:dyDescent="0.25">
      <c r="A35" s="2" t="s">
        <v>50</v>
      </c>
      <c r="G35" s="181">
        <v>-52</v>
      </c>
      <c r="H35" s="89">
        <v>-58</v>
      </c>
      <c r="I35" s="89">
        <v>-73</v>
      </c>
      <c r="J35" s="89">
        <v>-76</v>
      </c>
      <c r="K35" s="89">
        <v>-62</v>
      </c>
      <c r="L35" s="89"/>
    </row>
    <row r="36" spans="1:12" ht="15" x14ac:dyDescent="0.25">
      <c r="G36" s="181"/>
      <c r="H36" s="89"/>
      <c r="I36" s="89"/>
      <c r="J36" s="89"/>
      <c r="K36" s="89"/>
      <c r="L36" s="89"/>
    </row>
    <row r="37" spans="1:12" ht="15" x14ac:dyDescent="0.25">
      <c r="A37" s="2" t="s">
        <v>53</v>
      </c>
      <c r="G37" s="181">
        <v>-788</v>
      </c>
      <c r="H37" s="44">
        <v>-52</v>
      </c>
      <c r="I37" s="44">
        <v>-522</v>
      </c>
      <c r="J37" s="44">
        <v>-921</v>
      </c>
      <c r="K37" s="44">
        <v>-6</v>
      </c>
    </row>
    <row r="38" spans="1:12" ht="15" x14ac:dyDescent="0.25">
      <c r="A38" s="57" t="s">
        <v>54</v>
      </c>
      <c r="G38" s="181">
        <f>SUM(G32:G37)</f>
        <v>-525</v>
      </c>
      <c r="H38" s="89">
        <f t="shared" ref="H38:K38" si="0">SUM(H32:H37)</f>
        <v>-20</v>
      </c>
      <c r="I38" s="89">
        <f t="shared" si="0"/>
        <v>-58</v>
      </c>
      <c r="J38" s="89">
        <f t="shared" si="0"/>
        <v>-1041</v>
      </c>
      <c r="K38" s="89">
        <f t="shared" si="0"/>
        <v>884</v>
      </c>
    </row>
    <row r="39" spans="1:12" ht="15" x14ac:dyDescent="0.25">
      <c r="G39" s="181"/>
      <c r="H39" s="44"/>
      <c r="I39" s="44"/>
      <c r="J39" s="44"/>
      <c r="K39" s="44"/>
    </row>
    <row r="40" spans="1:12" ht="15" x14ac:dyDescent="0.25">
      <c r="A40" s="57" t="s">
        <v>55</v>
      </c>
      <c r="G40" s="181">
        <v>-95</v>
      </c>
      <c r="H40" s="44">
        <v>-7</v>
      </c>
      <c r="I40" s="44">
        <v>-177</v>
      </c>
      <c r="J40" s="44">
        <v>-105</v>
      </c>
      <c r="K40" s="44">
        <v>-480</v>
      </c>
    </row>
    <row r="41" spans="1:12" ht="15" x14ac:dyDescent="0.25">
      <c r="G41" s="181"/>
      <c r="H41" s="44"/>
      <c r="I41" s="44"/>
      <c r="J41" s="44"/>
      <c r="K41" s="44"/>
    </row>
    <row r="42" spans="1:12" ht="15" x14ac:dyDescent="0.25">
      <c r="A42" s="57" t="s">
        <v>1</v>
      </c>
      <c r="G42" s="181">
        <f>G30+G40</f>
        <v>168</v>
      </c>
      <c r="H42" s="44">
        <f>H30+H40</f>
        <v>25</v>
      </c>
      <c r="I42" s="44">
        <f>I30+I40</f>
        <v>287</v>
      </c>
      <c r="J42" s="44">
        <f>J30+J40</f>
        <v>-225</v>
      </c>
      <c r="K42" s="44">
        <f>K30+K40</f>
        <v>410</v>
      </c>
    </row>
    <row r="43" spans="1:12" ht="15" x14ac:dyDescent="0.25">
      <c r="G43" s="181"/>
      <c r="H43" s="44"/>
      <c r="I43" s="44"/>
      <c r="J43" s="44"/>
      <c r="K43" s="44"/>
    </row>
    <row r="44" spans="1:12" ht="15" x14ac:dyDescent="0.25">
      <c r="A44" s="57" t="s">
        <v>13</v>
      </c>
      <c r="G44" s="181">
        <v>366</v>
      </c>
      <c r="H44" s="44">
        <v>576</v>
      </c>
      <c r="I44" s="89">
        <v>601</v>
      </c>
      <c r="J44" s="44">
        <v>808</v>
      </c>
      <c r="K44" s="44">
        <v>933</v>
      </c>
    </row>
    <row r="45" spans="1:12" ht="15" x14ac:dyDescent="0.25">
      <c r="A45" s="2" t="s">
        <v>47</v>
      </c>
      <c r="G45" s="181"/>
      <c r="H45" s="44"/>
      <c r="I45" s="89"/>
      <c r="J45" s="44"/>
      <c r="K45" s="44"/>
    </row>
    <row r="46" spans="1:12" ht="15" x14ac:dyDescent="0.25">
      <c r="A46" s="2" t="s">
        <v>310</v>
      </c>
      <c r="G46" s="181">
        <v>151</v>
      </c>
      <c r="H46" s="44">
        <v>196</v>
      </c>
      <c r="I46" s="89">
        <v>201</v>
      </c>
      <c r="J46" s="89">
        <v>142</v>
      </c>
      <c r="K46" s="89">
        <v>170</v>
      </c>
    </row>
    <row r="47" spans="1:12" ht="15" x14ac:dyDescent="0.25">
      <c r="A47" s="2" t="s">
        <v>309</v>
      </c>
      <c r="G47" s="181">
        <v>53</v>
      </c>
      <c r="H47" s="44">
        <v>68</v>
      </c>
      <c r="I47" s="89">
        <v>57</v>
      </c>
      <c r="J47" s="89">
        <v>52</v>
      </c>
      <c r="K47" s="89">
        <v>61</v>
      </c>
    </row>
    <row r="48" spans="1:12" ht="15" x14ac:dyDescent="0.25">
      <c r="A48" s="2" t="s">
        <v>308</v>
      </c>
      <c r="G48" s="181">
        <v>162</v>
      </c>
      <c r="H48" s="44">
        <v>312</v>
      </c>
      <c r="I48" s="89">
        <v>343</v>
      </c>
      <c r="J48" s="89">
        <v>614</v>
      </c>
      <c r="K48" s="89">
        <v>702</v>
      </c>
    </row>
    <row r="49" spans="1:11" ht="15" x14ac:dyDescent="0.25">
      <c r="A49" s="2" t="s">
        <v>50</v>
      </c>
      <c r="G49" s="170">
        <v>0</v>
      </c>
      <c r="H49" s="91">
        <v>0</v>
      </c>
      <c r="I49" s="91">
        <v>0</v>
      </c>
      <c r="J49" s="91">
        <v>0</v>
      </c>
      <c r="K49" s="91">
        <v>0</v>
      </c>
    </row>
    <row r="50" spans="1:11" ht="15" x14ac:dyDescent="0.25">
      <c r="G50" s="181"/>
      <c r="H50" s="44"/>
      <c r="I50" s="44"/>
      <c r="J50" s="44"/>
      <c r="K50" s="44"/>
    </row>
    <row r="51" spans="1:11" ht="15.75" thickBot="1" x14ac:dyDescent="0.3">
      <c r="A51" s="60" t="s">
        <v>313</v>
      </c>
      <c r="B51" s="215"/>
      <c r="C51" s="215"/>
      <c r="D51" s="215"/>
      <c r="E51" s="215"/>
      <c r="F51" s="215"/>
      <c r="G51" s="245">
        <v>4392</v>
      </c>
      <c r="H51" s="246">
        <v>7010</v>
      </c>
      <c r="I51" s="247">
        <v>7341</v>
      </c>
      <c r="J51" s="247">
        <v>8935</v>
      </c>
      <c r="K51" s="247">
        <v>9446</v>
      </c>
    </row>
    <row r="52" spans="1:11" ht="15" x14ac:dyDescent="0.25">
      <c r="G52" s="124"/>
    </row>
    <row r="53" spans="1:11" ht="15" x14ac:dyDescent="0.25">
      <c r="G53" s="124"/>
    </row>
    <row r="54" spans="1:11" ht="20.25" x14ac:dyDescent="0.3">
      <c r="A54" s="162" t="s">
        <v>56</v>
      </c>
      <c r="G54" s="124"/>
    </row>
    <row r="55" spans="1:11" ht="15" x14ac:dyDescent="0.25">
      <c r="A55" s="161"/>
      <c r="G55" s="124"/>
    </row>
    <row r="56" spans="1:11" ht="15" x14ac:dyDescent="0.25">
      <c r="A56" s="164" t="s">
        <v>458</v>
      </c>
      <c r="B56" s="126"/>
      <c r="C56" s="126"/>
      <c r="D56" s="126"/>
      <c r="E56" s="126"/>
      <c r="F56" s="126"/>
      <c r="G56" s="125"/>
      <c r="H56" s="126"/>
      <c r="I56" s="126"/>
      <c r="J56" s="126"/>
      <c r="K56" s="126"/>
    </row>
    <row r="57" spans="1:11" ht="15" x14ac:dyDescent="0.25">
      <c r="A57" s="39"/>
      <c r="G57" s="124"/>
    </row>
    <row r="58" spans="1:11" ht="15" x14ac:dyDescent="0.25">
      <c r="A58" s="40" t="s">
        <v>307</v>
      </c>
      <c r="B58" s="41"/>
      <c r="C58" s="41"/>
      <c r="D58" s="41"/>
      <c r="E58" s="41"/>
      <c r="F58" s="40" t="s">
        <v>306</v>
      </c>
      <c r="G58" s="158">
        <v>2015</v>
      </c>
      <c r="H58" s="42">
        <v>2014</v>
      </c>
      <c r="I58" s="42">
        <v>2013</v>
      </c>
      <c r="J58" s="42">
        <v>2012</v>
      </c>
      <c r="K58" s="42">
        <v>2011</v>
      </c>
    </row>
    <row r="59" spans="1:11" ht="15" x14ac:dyDescent="0.25">
      <c r="A59" s="2" t="s">
        <v>3</v>
      </c>
      <c r="F59" s="55" t="s">
        <v>303</v>
      </c>
      <c r="G59" s="199">
        <v>2458.8000000000002</v>
      </c>
      <c r="H59" s="122">
        <v>1889.5</v>
      </c>
      <c r="I59" s="122">
        <v>2379.5</v>
      </c>
      <c r="J59" s="122">
        <v>2378.6</v>
      </c>
      <c r="K59" s="122">
        <v>2530.1</v>
      </c>
    </row>
    <row r="60" spans="1:11" ht="15" x14ac:dyDescent="0.25">
      <c r="A60" s="2" t="s">
        <v>20</v>
      </c>
      <c r="F60" s="55" t="s">
        <v>303</v>
      </c>
      <c r="G60" s="199">
        <v>1594.9</v>
      </c>
      <c r="H60" s="122">
        <v>1225.4000000000001</v>
      </c>
      <c r="I60" s="122">
        <v>1380.8</v>
      </c>
      <c r="J60" s="122">
        <v>1395.9</v>
      </c>
      <c r="K60" s="122">
        <v>1430.7</v>
      </c>
    </row>
    <row r="61" spans="1:11" ht="15" x14ac:dyDescent="0.25">
      <c r="A61" s="47" t="s">
        <v>21</v>
      </c>
      <c r="B61" s="47"/>
      <c r="C61" s="47"/>
      <c r="D61" s="47"/>
      <c r="E61" s="47"/>
      <c r="F61" s="55" t="s">
        <v>303</v>
      </c>
      <c r="G61" s="200">
        <v>305.2</v>
      </c>
      <c r="H61" s="127">
        <v>229.4</v>
      </c>
      <c r="I61" s="127">
        <v>294.7</v>
      </c>
      <c r="J61" s="127">
        <v>310.7</v>
      </c>
      <c r="K61" s="127">
        <v>337.6</v>
      </c>
    </row>
    <row r="62" spans="1:11" ht="15" x14ac:dyDescent="0.25">
      <c r="A62" s="47" t="s">
        <v>304</v>
      </c>
      <c r="B62" s="47"/>
      <c r="C62" s="47"/>
      <c r="D62" s="47"/>
      <c r="E62" s="47"/>
      <c r="F62" s="55" t="s">
        <v>303</v>
      </c>
      <c r="G62" s="200">
        <v>4868.3999999999996</v>
      </c>
      <c r="H62" s="128">
        <v>3734.8</v>
      </c>
      <c r="I62" s="128">
        <v>4564.8999999999996</v>
      </c>
      <c r="J62" s="128">
        <v>4640.6000000000004</v>
      </c>
      <c r="K62" s="128">
        <v>4887.3999999999996</v>
      </c>
    </row>
    <row r="63" spans="1:11" ht="15" x14ac:dyDescent="0.25">
      <c r="A63" s="2" t="s">
        <v>305</v>
      </c>
      <c r="F63" s="55" t="s">
        <v>303</v>
      </c>
      <c r="G63" s="199">
        <v>113</v>
      </c>
      <c r="H63" s="122">
        <v>95.6</v>
      </c>
      <c r="I63" s="122">
        <v>100</v>
      </c>
      <c r="J63" s="122">
        <v>105.2</v>
      </c>
      <c r="K63" s="122">
        <v>105.1</v>
      </c>
    </row>
    <row r="64" spans="1:11" ht="15" x14ac:dyDescent="0.25">
      <c r="A64" s="129" t="s">
        <v>5</v>
      </c>
      <c r="B64" s="47"/>
      <c r="C64" s="47"/>
      <c r="D64" s="47"/>
      <c r="E64" s="47"/>
      <c r="F64" s="56" t="s">
        <v>302</v>
      </c>
      <c r="G64" s="200">
        <v>17.3</v>
      </c>
      <c r="H64" s="128">
        <v>18.7</v>
      </c>
      <c r="I64" s="128">
        <v>14.4</v>
      </c>
      <c r="J64" s="128">
        <v>11.4</v>
      </c>
      <c r="K64" s="128">
        <v>12.8</v>
      </c>
    </row>
    <row r="65" spans="1:11" ht="15" x14ac:dyDescent="0.25">
      <c r="A65" s="50" t="s">
        <v>6</v>
      </c>
      <c r="B65" s="41"/>
      <c r="C65" s="41"/>
      <c r="D65" s="41"/>
      <c r="E65" s="41"/>
      <c r="F65" s="53" t="s">
        <v>302</v>
      </c>
      <c r="G65" s="201">
        <v>25.8</v>
      </c>
      <c r="H65" s="130">
        <v>28.2</v>
      </c>
      <c r="I65" s="130">
        <v>22.6</v>
      </c>
      <c r="J65" s="130">
        <v>17.7</v>
      </c>
      <c r="K65" s="130">
        <v>20.3</v>
      </c>
    </row>
    <row r="66" spans="1:11" x14ac:dyDescent="0.2">
      <c r="A66" s="79"/>
    </row>
    <row r="67" spans="1:11" ht="15" x14ac:dyDescent="0.25">
      <c r="A67" s="164" t="s">
        <v>392</v>
      </c>
      <c r="B67" s="126"/>
      <c r="C67" s="126"/>
      <c r="D67" s="126"/>
      <c r="E67" s="126"/>
      <c r="F67" s="126"/>
      <c r="G67" s="125"/>
      <c r="H67" s="126"/>
      <c r="I67" s="126"/>
      <c r="J67" s="126"/>
      <c r="K67" s="126"/>
    </row>
    <row r="68" spans="1:11" x14ac:dyDescent="0.2">
      <c r="A68" s="79"/>
    </row>
    <row r="69" spans="1:11" ht="15" x14ac:dyDescent="0.25">
      <c r="A69" s="40" t="s">
        <v>307</v>
      </c>
      <c r="B69" s="41"/>
      <c r="C69" s="41"/>
      <c r="D69" s="41"/>
      <c r="E69" s="41"/>
      <c r="F69" s="40" t="s">
        <v>306</v>
      </c>
      <c r="G69" s="158">
        <v>2015</v>
      </c>
      <c r="H69" s="42">
        <v>2014</v>
      </c>
      <c r="I69" s="42">
        <v>2013</v>
      </c>
      <c r="J69" s="42">
        <v>2012</v>
      </c>
      <c r="K69" s="42">
        <v>2011</v>
      </c>
    </row>
    <row r="70" spans="1:11" ht="15" x14ac:dyDescent="0.25">
      <c r="A70" s="2" t="s">
        <v>3</v>
      </c>
      <c r="F70" s="55" t="s">
        <v>303</v>
      </c>
      <c r="G70" s="199">
        <v>417.6</v>
      </c>
      <c r="H70" s="122">
        <v>357</v>
      </c>
      <c r="I70" s="122">
        <v>342.8</v>
      </c>
      <c r="J70" s="122">
        <v>304.8</v>
      </c>
      <c r="K70" s="122">
        <v>312.8</v>
      </c>
    </row>
    <row r="71" spans="1:11" ht="15" x14ac:dyDescent="0.25">
      <c r="A71" s="2" t="s">
        <v>20</v>
      </c>
      <c r="F71" s="55" t="s">
        <v>303</v>
      </c>
      <c r="G71" s="199">
        <v>466.9</v>
      </c>
      <c r="H71" s="122">
        <v>378.1</v>
      </c>
      <c r="I71" s="122">
        <v>347.6</v>
      </c>
      <c r="J71" s="122">
        <v>327.3</v>
      </c>
      <c r="K71" s="122">
        <v>320.60000000000002</v>
      </c>
    </row>
    <row r="72" spans="1:11" ht="15" x14ac:dyDescent="0.25">
      <c r="A72" s="47" t="s">
        <v>21</v>
      </c>
      <c r="B72" s="47"/>
      <c r="C72" s="47"/>
      <c r="D72" s="47"/>
      <c r="E72" s="47"/>
      <c r="F72" s="55" t="s">
        <v>303</v>
      </c>
      <c r="G72" s="200">
        <v>28.1</v>
      </c>
      <c r="H72" s="127">
        <v>22.8</v>
      </c>
      <c r="I72" s="127">
        <v>21.8</v>
      </c>
      <c r="J72" s="127">
        <v>19.899999999999999</v>
      </c>
      <c r="K72" s="127">
        <v>20.7</v>
      </c>
    </row>
    <row r="73" spans="1:11" ht="15" x14ac:dyDescent="0.25">
      <c r="A73" s="47" t="s">
        <v>304</v>
      </c>
      <c r="B73" s="47"/>
      <c r="C73" s="47"/>
      <c r="D73" s="47"/>
      <c r="E73" s="47"/>
      <c r="F73" s="55" t="s">
        <v>303</v>
      </c>
      <c r="G73" s="200">
        <v>941.3</v>
      </c>
      <c r="H73" s="128">
        <v>785</v>
      </c>
      <c r="I73" s="128">
        <v>734.9</v>
      </c>
      <c r="J73" s="128">
        <v>676</v>
      </c>
      <c r="K73" s="128">
        <v>676.4</v>
      </c>
    </row>
    <row r="74" spans="1:11" ht="15" x14ac:dyDescent="0.25">
      <c r="A74" s="2" t="s">
        <v>305</v>
      </c>
      <c r="F74" s="55" t="s">
        <v>303</v>
      </c>
      <c r="G74" s="199">
        <v>53</v>
      </c>
      <c r="H74" s="122">
        <v>47.1</v>
      </c>
      <c r="I74" s="122">
        <v>41.9</v>
      </c>
      <c r="J74" s="122">
        <v>44.5</v>
      </c>
      <c r="K74" s="122">
        <v>41.4</v>
      </c>
    </row>
    <row r="75" spans="1:11" ht="15" x14ac:dyDescent="0.25">
      <c r="A75" s="129" t="s">
        <v>5</v>
      </c>
      <c r="B75" s="47"/>
      <c r="C75" s="47"/>
      <c r="D75" s="47"/>
      <c r="E75" s="47"/>
      <c r="F75" s="56" t="s">
        <v>302</v>
      </c>
      <c r="G75" s="200">
        <v>9.6999999999999993</v>
      </c>
      <c r="H75" s="128">
        <v>10.7</v>
      </c>
      <c r="I75" s="128">
        <v>7.2</v>
      </c>
      <c r="J75" s="128">
        <v>5.8</v>
      </c>
      <c r="K75" s="128">
        <v>6.6</v>
      </c>
    </row>
    <row r="76" spans="1:11" ht="15" x14ac:dyDescent="0.25">
      <c r="A76" s="129" t="s">
        <v>6</v>
      </c>
      <c r="B76" s="47"/>
      <c r="C76" s="47"/>
      <c r="D76" s="47"/>
      <c r="E76" s="47"/>
      <c r="F76" s="56" t="s">
        <v>302</v>
      </c>
      <c r="G76" s="200">
        <v>14.8</v>
      </c>
      <c r="H76" s="128">
        <v>15.4</v>
      </c>
      <c r="I76" s="128">
        <v>11.4</v>
      </c>
      <c r="J76" s="128">
        <v>9</v>
      </c>
      <c r="K76" s="128">
        <v>10.1</v>
      </c>
    </row>
    <row r="77" spans="1:11" ht="15" x14ac:dyDescent="0.25">
      <c r="A77" s="50" t="s">
        <v>301</v>
      </c>
      <c r="B77" s="41"/>
      <c r="C77" s="41"/>
      <c r="D77" s="41"/>
      <c r="E77" s="41"/>
      <c r="F77" s="53" t="s">
        <v>300</v>
      </c>
      <c r="G77" s="201">
        <v>17502</v>
      </c>
      <c r="H77" s="130">
        <v>18900</v>
      </c>
      <c r="I77" s="130">
        <v>15906</v>
      </c>
      <c r="J77" s="130">
        <v>15231</v>
      </c>
      <c r="K77" s="130">
        <v>12472</v>
      </c>
    </row>
    <row r="78" spans="1:11" x14ac:dyDescent="0.2">
      <c r="A78" s="79"/>
    </row>
    <row r="79" spans="1:11" ht="15" x14ac:dyDescent="0.25">
      <c r="A79" s="164" t="s">
        <v>391</v>
      </c>
      <c r="B79" s="126"/>
      <c r="C79" s="126"/>
      <c r="D79" s="126"/>
      <c r="E79" s="126"/>
      <c r="F79" s="126"/>
      <c r="G79" s="125"/>
      <c r="H79" s="126"/>
      <c r="I79" s="126"/>
      <c r="J79" s="126"/>
      <c r="K79" s="126"/>
    </row>
    <row r="80" spans="1:11" x14ac:dyDescent="0.2">
      <c r="A80" s="79"/>
    </row>
    <row r="81" spans="1:11" ht="15" x14ac:dyDescent="0.25">
      <c r="A81" s="40" t="s">
        <v>307</v>
      </c>
      <c r="B81" s="41"/>
      <c r="C81" s="41"/>
      <c r="D81" s="41"/>
      <c r="E81" s="41"/>
      <c r="F81" s="40" t="s">
        <v>306</v>
      </c>
      <c r="G81" s="158">
        <v>2015</v>
      </c>
      <c r="H81" s="42">
        <v>2014</v>
      </c>
      <c r="I81" s="42">
        <v>2013</v>
      </c>
      <c r="J81" s="42">
        <v>2012</v>
      </c>
      <c r="K81" s="42">
        <v>2011</v>
      </c>
    </row>
    <row r="82" spans="1:11" ht="15" x14ac:dyDescent="0.25">
      <c r="A82" s="2" t="s">
        <v>3</v>
      </c>
      <c r="F82" s="55" t="s">
        <v>303</v>
      </c>
      <c r="G82" s="199">
        <v>440.1</v>
      </c>
      <c r="H82" s="122">
        <v>245.2</v>
      </c>
      <c r="I82" s="122">
        <v>375.2</v>
      </c>
      <c r="J82" s="122">
        <v>383.2</v>
      </c>
      <c r="K82" s="122">
        <v>463.3</v>
      </c>
    </row>
    <row r="83" spans="1:11" ht="15" x14ac:dyDescent="0.25">
      <c r="A83" s="2" t="s">
        <v>20</v>
      </c>
      <c r="F83" s="55" t="s">
        <v>303</v>
      </c>
      <c r="G83" s="199">
        <v>209.4</v>
      </c>
      <c r="H83" s="122">
        <v>124.7</v>
      </c>
      <c r="I83" s="122">
        <v>165.9</v>
      </c>
      <c r="J83" s="122">
        <v>179.6</v>
      </c>
      <c r="K83" s="122">
        <v>210.6</v>
      </c>
    </row>
    <row r="84" spans="1:11" ht="15" x14ac:dyDescent="0.25">
      <c r="A84" s="47" t="s">
        <v>21</v>
      </c>
      <c r="B84" s="47"/>
      <c r="C84" s="47"/>
      <c r="D84" s="47"/>
      <c r="E84" s="47"/>
      <c r="F84" s="55" t="s">
        <v>303</v>
      </c>
      <c r="G84" s="200">
        <v>63.7</v>
      </c>
      <c r="H84" s="127">
        <v>33.700000000000003</v>
      </c>
      <c r="I84" s="127">
        <v>53.3</v>
      </c>
      <c r="J84" s="127">
        <v>62.3</v>
      </c>
      <c r="K84" s="127">
        <v>69.900000000000006</v>
      </c>
    </row>
    <row r="85" spans="1:11" ht="15" x14ac:dyDescent="0.25">
      <c r="A85" s="47" t="s">
        <v>304</v>
      </c>
      <c r="B85" s="47"/>
      <c r="C85" s="47"/>
      <c r="D85" s="47"/>
      <c r="E85" s="47"/>
      <c r="F85" s="55" t="s">
        <v>303</v>
      </c>
      <c r="G85" s="200">
        <v>827.7</v>
      </c>
      <c r="H85" s="128">
        <v>453.4</v>
      </c>
      <c r="I85" s="128">
        <v>686.9</v>
      </c>
      <c r="J85" s="128">
        <v>730</v>
      </c>
      <c r="K85" s="128">
        <v>865.8</v>
      </c>
    </row>
    <row r="86" spans="1:11" ht="15" x14ac:dyDescent="0.25">
      <c r="A86" s="2" t="s">
        <v>305</v>
      </c>
      <c r="F86" s="55" t="s">
        <v>303</v>
      </c>
      <c r="G86" s="204">
        <v>7.1</v>
      </c>
      <c r="H86" s="131">
        <v>3.7</v>
      </c>
      <c r="I86" s="131">
        <v>6.6</v>
      </c>
      <c r="J86" s="131">
        <v>7.9</v>
      </c>
      <c r="K86" s="131">
        <v>9.6999999999999993</v>
      </c>
    </row>
    <row r="87" spans="1:11" ht="15" x14ac:dyDescent="0.25">
      <c r="A87" s="129" t="s">
        <v>5</v>
      </c>
      <c r="B87" s="47"/>
      <c r="C87" s="47"/>
      <c r="D87" s="47"/>
      <c r="E87" s="47"/>
      <c r="F87" s="56" t="s">
        <v>302</v>
      </c>
      <c r="G87" s="203">
        <v>0.8</v>
      </c>
      <c r="H87" s="132">
        <v>0.5</v>
      </c>
      <c r="I87" s="132">
        <v>0.7</v>
      </c>
      <c r="J87" s="132">
        <v>0.7</v>
      </c>
      <c r="K87" s="132">
        <v>0.9</v>
      </c>
    </row>
    <row r="88" spans="1:11" ht="15" x14ac:dyDescent="0.25">
      <c r="A88" s="129" t="s">
        <v>6</v>
      </c>
      <c r="B88" s="47"/>
      <c r="C88" s="47"/>
      <c r="D88" s="47"/>
      <c r="E88" s="47"/>
      <c r="F88" s="56" t="s">
        <v>302</v>
      </c>
      <c r="G88" s="203">
        <v>1.5</v>
      </c>
      <c r="H88" s="132">
        <v>1.7</v>
      </c>
      <c r="I88" s="132">
        <v>1.4</v>
      </c>
      <c r="J88" s="132">
        <v>1.2</v>
      </c>
      <c r="K88" s="132">
        <v>1.6</v>
      </c>
    </row>
    <row r="89" spans="1:11" ht="15" x14ac:dyDescent="0.25">
      <c r="A89" s="50" t="s">
        <v>301</v>
      </c>
      <c r="B89" s="41"/>
      <c r="C89" s="41"/>
      <c r="D89" s="41"/>
      <c r="E89" s="41"/>
      <c r="F89" s="53" t="s">
        <v>300</v>
      </c>
      <c r="G89" s="201">
        <v>17672</v>
      </c>
      <c r="H89" s="130">
        <v>25870</v>
      </c>
      <c r="I89" s="130">
        <v>16685</v>
      </c>
      <c r="J89" s="130">
        <v>15079</v>
      </c>
      <c r="K89" s="130">
        <v>12415</v>
      </c>
    </row>
    <row r="90" spans="1:11" x14ac:dyDescent="0.2">
      <c r="A90" s="79"/>
    </row>
    <row r="91" spans="1:11" ht="15" x14ac:dyDescent="0.25">
      <c r="A91" s="164" t="s">
        <v>390</v>
      </c>
      <c r="B91" s="126"/>
      <c r="C91" s="126"/>
      <c r="D91" s="126"/>
      <c r="E91" s="126"/>
      <c r="F91" s="126"/>
      <c r="G91" s="125"/>
      <c r="H91" s="126"/>
      <c r="I91" s="126"/>
      <c r="J91" s="126"/>
      <c r="K91" s="126"/>
    </row>
    <row r="92" spans="1:11" x14ac:dyDescent="0.2">
      <c r="A92" s="79"/>
    </row>
    <row r="93" spans="1:11" ht="15" x14ac:dyDescent="0.25">
      <c r="A93" s="40" t="s">
        <v>307</v>
      </c>
      <c r="B93" s="41"/>
      <c r="C93" s="41"/>
      <c r="D93" s="41"/>
      <c r="E93" s="41"/>
      <c r="F93" s="40" t="s">
        <v>306</v>
      </c>
      <c r="G93" s="158">
        <v>2015</v>
      </c>
      <c r="H93" s="42">
        <v>2014</v>
      </c>
      <c r="I93" s="42">
        <v>2013</v>
      </c>
      <c r="J93" s="42">
        <v>2012</v>
      </c>
      <c r="K93" s="42">
        <v>2011</v>
      </c>
    </row>
    <row r="94" spans="1:11" ht="15" x14ac:dyDescent="0.25">
      <c r="A94" s="2" t="s">
        <v>3</v>
      </c>
      <c r="F94" s="55" t="s">
        <v>303</v>
      </c>
      <c r="G94" s="199">
        <v>69.400000000000006</v>
      </c>
      <c r="H94" s="122">
        <v>60.3</v>
      </c>
      <c r="I94" s="122">
        <v>67</v>
      </c>
      <c r="J94" s="122">
        <v>64.599999999999994</v>
      </c>
      <c r="K94" s="122">
        <v>50.8</v>
      </c>
    </row>
    <row r="95" spans="1:11" ht="15" x14ac:dyDescent="0.25">
      <c r="A95" s="2" t="s">
        <v>20</v>
      </c>
      <c r="F95" s="55" t="s">
        <v>303</v>
      </c>
      <c r="G95" s="199">
        <v>56.4</v>
      </c>
      <c r="H95" s="122">
        <v>45.9</v>
      </c>
      <c r="I95" s="122">
        <v>45.7</v>
      </c>
      <c r="J95" s="122">
        <v>44.5</v>
      </c>
      <c r="K95" s="122">
        <v>33.9</v>
      </c>
    </row>
    <row r="96" spans="1:11" ht="15" x14ac:dyDescent="0.25">
      <c r="A96" s="47" t="s">
        <v>21</v>
      </c>
      <c r="B96" s="47"/>
      <c r="C96" s="47"/>
      <c r="D96" s="47"/>
      <c r="E96" s="47"/>
      <c r="F96" s="55" t="s">
        <v>303</v>
      </c>
      <c r="G96" s="200">
        <v>6</v>
      </c>
      <c r="H96" s="127">
        <v>5.6</v>
      </c>
      <c r="I96" s="127">
        <v>5.3</v>
      </c>
      <c r="J96" s="127">
        <v>5.2</v>
      </c>
      <c r="K96" s="127">
        <v>2.9</v>
      </c>
    </row>
    <row r="97" spans="1:11" ht="15" x14ac:dyDescent="0.25">
      <c r="A97" s="47" t="s">
        <v>304</v>
      </c>
      <c r="B97" s="47"/>
      <c r="C97" s="47"/>
      <c r="D97" s="47"/>
      <c r="E97" s="47"/>
      <c r="F97" s="55" t="s">
        <v>303</v>
      </c>
      <c r="G97" s="200">
        <v>139.19999999999999</v>
      </c>
      <c r="H97" s="128">
        <v>119.3</v>
      </c>
      <c r="I97" s="128">
        <v>124.7</v>
      </c>
      <c r="J97" s="128">
        <v>121.1</v>
      </c>
      <c r="K97" s="128">
        <v>90.1</v>
      </c>
    </row>
    <row r="98" spans="1:11" ht="15" x14ac:dyDescent="0.25">
      <c r="A98" s="2" t="s">
        <v>305</v>
      </c>
      <c r="F98" s="55" t="s">
        <v>303</v>
      </c>
      <c r="G98" s="199">
        <v>7.8</v>
      </c>
      <c r="H98" s="122">
        <v>6.9</v>
      </c>
      <c r="I98" s="122">
        <v>7.1</v>
      </c>
      <c r="J98" s="122">
        <v>7.3</v>
      </c>
      <c r="K98" s="122">
        <v>4.9000000000000004</v>
      </c>
    </row>
    <row r="99" spans="1:11" ht="15" x14ac:dyDescent="0.25">
      <c r="A99" s="129" t="s">
        <v>5</v>
      </c>
      <c r="B99" s="47"/>
      <c r="C99" s="47"/>
      <c r="D99" s="47"/>
      <c r="E99" s="47"/>
      <c r="F99" s="56" t="s">
        <v>302</v>
      </c>
      <c r="G99" s="203">
        <v>2.1</v>
      </c>
      <c r="H99" s="132">
        <v>2.5</v>
      </c>
      <c r="I99" s="132">
        <v>1.6</v>
      </c>
      <c r="J99" s="132">
        <v>1.3</v>
      </c>
      <c r="K99" s="132">
        <v>0.9</v>
      </c>
    </row>
    <row r="100" spans="1:11" ht="15" x14ac:dyDescent="0.25">
      <c r="A100" s="129" t="s">
        <v>6</v>
      </c>
      <c r="B100" s="47"/>
      <c r="C100" s="47"/>
      <c r="D100" s="47"/>
      <c r="E100" s="47"/>
      <c r="F100" s="56" t="s">
        <v>302</v>
      </c>
      <c r="G100" s="203">
        <v>1.7</v>
      </c>
      <c r="H100" s="132">
        <v>1.7</v>
      </c>
      <c r="I100" s="132">
        <v>1.3</v>
      </c>
      <c r="J100" s="132">
        <v>1</v>
      </c>
      <c r="K100" s="132">
        <v>0.8</v>
      </c>
    </row>
    <row r="101" spans="1:11" ht="15" x14ac:dyDescent="0.25">
      <c r="A101" s="50" t="s">
        <v>301</v>
      </c>
      <c r="B101" s="41"/>
      <c r="C101" s="41"/>
      <c r="D101" s="41"/>
      <c r="E101" s="41"/>
      <c r="F101" s="53" t="s">
        <v>300</v>
      </c>
      <c r="G101" s="201">
        <v>25078</v>
      </c>
      <c r="H101" s="130">
        <v>22844</v>
      </c>
      <c r="I101" s="130">
        <v>18208</v>
      </c>
      <c r="J101" s="130">
        <v>18536</v>
      </c>
      <c r="K101" s="130">
        <v>14861</v>
      </c>
    </row>
    <row r="102" spans="1:11" x14ac:dyDescent="0.2">
      <c r="A102" s="79"/>
    </row>
    <row r="103" spans="1:11" ht="15" x14ac:dyDescent="0.25">
      <c r="A103" s="164" t="s">
        <v>386</v>
      </c>
      <c r="B103" s="126"/>
      <c r="C103" s="126"/>
      <c r="D103" s="126"/>
      <c r="E103" s="126"/>
      <c r="F103" s="126"/>
      <c r="G103" s="125"/>
      <c r="H103" s="126"/>
      <c r="I103" s="126"/>
      <c r="J103" s="126"/>
      <c r="K103" s="126"/>
    </row>
    <row r="104" spans="1:11" x14ac:dyDescent="0.2">
      <c r="A104" s="79"/>
    </row>
    <row r="105" spans="1:11" ht="15" x14ac:dyDescent="0.25">
      <c r="A105" s="40" t="s">
        <v>307</v>
      </c>
      <c r="B105" s="41"/>
      <c r="C105" s="41"/>
      <c r="D105" s="41"/>
      <c r="E105" s="41"/>
      <c r="F105" s="40" t="s">
        <v>306</v>
      </c>
      <c r="G105" s="158">
        <v>2015</v>
      </c>
      <c r="H105" s="42">
        <v>2014</v>
      </c>
      <c r="I105" s="42">
        <v>2013</v>
      </c>
      <c r="J105" s="42">
        <v>2012</v>
      </c>
      <c r="K105" s="42">
        <v>2011</v>
      </c>
    </row>
    <row r="106" spans="1:11" ht="15" x14ac:dyDescent="0.25">
      <c r="A106" s="2" t="s">
        <v>3</v>
      </c>
      <c r="F106" s="55" t="s">
        <v>303</v>
      </c>
      <c r="G106" s="199">
        <v>108.4</v>
      </c>
      <c r="H106" s="122">
        <v>97.3</v>
      </c>
      <c r="I106" s="122">
        <v>127.8</v>
      </c>
      <c r="J106" s="122">
        <v>130.1</v>
      </c>
      <c r="K106" s="122">
        <v>129.80000000000001</v>
      </c>
    </row>
    <row r="107" spans="1:11" ht="15" x14ac:dyDescent="0.25">
      <c r="A107" s="2" t="s">
        <v>20</v>
      </c>
      <c r="F107" s="55" t="s">
        <v>303</v>
      </c>
      <c r="G107" s="199">
        <v>109.8</v>
      </c>
      <c r="H107" s="122">
        <v>90</v>
      </c>
      <c r="I107" s="122">
        <v>118.2</v>
      </c>
      <c r="J107" s="122">
        <v>120.3</v>
      </c>
      <c r="K107" s="122">
        <v>117.5</v>
      </c>
    </row>
    <row r="108" spans="1:11" ht="15" x14ac:dyDescent="0.25">
      <c r="A108" s="47" t="s">
        <v>21</v>
      </c>
      <c r="B108" s="47"/>
      <c r="C108" s="47"/>
      <c r="D108" s="47"/>
      <c r="E108" s="47"/>
      <c r="F108" s="55" t="s">
        <v>303</v>
      </c>
      <c r="G108" s="200">
        <v>20.399999999999999</v>
      </c>
      <c r="H108" s="127">
        <v>19.100000000000001</v>
      </c>
      <c r="I108" s="127">
        <v>25.1</v>
      </c>
      <c r="J108" s="127">
        <v>20.8</v>
      </c>
      <c r="K108" s="127">
        <v>25</v>
      </c>
    </row>
    <row r="109" spans="1:11" ht="15" x14ac:dyDescent="0.25">
      <c r="A109" s="47" t="s">
        <v>304</v>
      </c>
      <c r="B109" s="47"/>
      <c r="C109" s="47"/>
      <c r="D109" s="47"/>
      <c r="E109" s="47"/>
      <c r="F109" s="55" t="s">
        <v>303</v>
      </c>
      <c r="G109" s="200">
        <v>270.8</v>
      </c>
      <c r="H109" s="128">
        <v>237.8</v>
      </c>
      <c r="I109" s="128">
        <v>312</v>
      </c>
      <c r="J109" s="128">
        <v>306.7</v>
      </c>
      <c r="K109" s="128">
        <v>311.8</v>
      </c>
    </row>
    <row r="110" spans="1:11" ht="15" x14ac:dyDescent="0.25">
      <c r="A110" s="2" t="s">
        <v>305</v>
      </c>
      <c r="F110" s="55" t="s">
        <v>303</v>
      </c>
      <c r="G110" s="204">
        <v>3</v>
      </c>
      <c r="H110" s="131">
        <v>3</v>
      </c>
      <c r="I110" s="131">
        <v>3.3</v>
      </c>
      <c r="J110" s="131">
        <v>3.6</v>
      </c>
      <c r="K110" s="131">
        <v>3.5</v>
      </c>
    </row>
    <row r="111" spans="1:11" ht="15" x14ac:dyDescent="0.25">
      <c r="A111" s="129" t="s">
        <v>5</v>
      </c>
      <c r="B111" s="47"/>
      <c r="C111" s="47"/>
      <c r="D111" s="47"/>
      <c r="E111" s="47"/>
      <c r="F111" s="56" t="s">
        <v>302</v>
      </c>
      <c r="G111" s="203">
        <v>0.3</v>
      </c>
      <c r="H111" s="132">
        <v>0.5</v>
      </c>
      <c r="I111" s="132">
        <v>0.3</v>
      </c>
      <c r="J111" s="132">
        <v>0.3</v>
      </c>
      <c r="K111" s="132">
        <v>0.4</v>
      </c>
    </row>
    <row r="112" spans="1:11" ht="15" x14ac:dyDescent="0.25">
      <c r="A112" s="129" t="s">
        <v>6</v>
      </c>
      <c r="B112" s="47"/>
      <c r="C112" s="47"/>
      <c r="D112" s="47"/>
      <c r="E112" s="47"/>
      <c r="F112" s="56" t="s">
        <v>302</v>
      </c>
      <c r="G112" s="203">
        <v>0.5</v>
      </c>
      <c r="H112" s="132">
        <v>0.6</v>
      </c>
      <c r="I112" s="132">
        <v>0.6</v>
      </c>
      <c r="J112" s="132">
        <v>0.4</v>
      </c>
      <c r="K112" s="132">
        <v>0.5</v>
      </c>
    </row>
    <row r="113" spans="1:11" ht="15" x14ac:dyDescent="0.25">
      <c r="A113" s="50" t="s">
        <v>301</v>
      </c>
      <c r="B113" s="41"/>
      <c r="C113" s="41"/>
      <c r="D113" s="41"/>
      <c r="E113" s="41"/>
      <c r="F113" s="53" t="s">
        <v>300</v>
      </c>
      <c r="G113" s="201">
        <v>23762</v>
      </c>
      <c r="H113" s="130">
        <v>23286</v>
      </c>
      <c r="I113" s="130">
        <v>19095</v>
      </c>
      <c r="J113" s="130">
        <v>17868</v>
      </c>
      <c r="K113" s="130">
        <v>14618</v>
      </c>
    </row>
    <row r="114" spans="1:11" x14ac:dyDescent="0.2">
      <c r="A114" s="79"/>
    </row>
    <row r="115" spans="1:11" ht="15" x14ac:dyDescent="0.25">
      <c r="A115" s="164" t="s">
        <v>387</v>
      </c>
      <c r="B115" s="126"/>
      <c r="C115" s="126"/>
      <c r="D115" s="126"/>
      <c r="E115" s="126"/>
      <c r="F115" s="126"/>
      <c r="G115" s="125"/>
      <c r="H115" s="126"/>
      <c r="I115" s="126"/>
      <c r="J115" s="126"/>
      <c r="K115" s="126"/>
    </row>
    <row r="116" spans="1:11" x14ac:dyDescent="0.2">
      <c r="A116" s="79"/>
    </row>
    <row r="117" spans="1:11" ht="15" x14ac:dyDescent="0.25">
      <c r="A117" s="40" t="s">
        <v>307</v>
      </c>
      <c r="B117" s="41"/>
      <c r="C117" s="41"/>
      <c r="D117" s="41"/>
      <c r="E117" s="41"/>
      <c r="F117" s="40" t="s">
        <v>306</v>
      </c>
      <c r="G117" s="158">
        <v>2015</v>
      </c>
      <c r="H117" s="42">
        <v>2014</v>
      </c>
      <c r="I117" s="42">
        <v>2013</v>
      </c>
      <c r="J117" s="42">
        <v>2012</v>
      </c>
      <c r="K117" s="42">
        <v>2011</v>
      </c>
    </row>
    <row r="118" spans="1:11" ht="15" x14ac:dyDescent="0.25">
      <c r="A118" s="2" t="s">
        <v>3</v>
      </c>
      <c r="F118" s="55" t="s">
        <v>303</v>
      </c>
      <c r="G118" s="199">
        <v>122.6</v>
      </c>
      <c r="H118" s="122">
        <v>119.6</v>
      </c>
      <c r="I118" s="122">
        <v>128.5</v>
      </c>
      <c r="J118" s="122">
        <v>123.8</v>
      </c>
      <c r="K118" s="122">
        <v>115.1</v>
      </c>
    </row>
    <row r="119" spans="1:11" ht="15" x14ac:dyDescent="0.25">
      <c r="A119" s="2" t="s">
        <v>20</v>
      </c>
      <c r="F119" s="55" t="s">
        <v>303</v>
      </c>
      <c r="G119" s="199">
        <v>77.3</v>
      </c>
      <c r="H119" s="122">
        <v>72.400000000000006</v>
      </c>
      <c r="I119" s="122">
        <v>73.900000000000006</v>
      </c>
      <c r="J119" s="122">
        <v>74.5</v>
      </c>
      <c r="K119" s="122">
        <v>66.8</v>
      </c>
    </row>
    <row r="120" spans="1:11" ht="15" x14ac:dyDescent="0.25">
      <c r="A120" s="47" t="s">
        <v>21</v>
      </c>
      <c r="B120" s="47"/>
      <c r="C120" s="47"/>
      <c r="D120" s="47"/>
      <c r="E120" s="47"/>
      <c r="F120" s="55" t="s">
        <v>303</v>
      </c>
      <c r="G120" s="200">
        <v>19.3</v>
      </c>
      <c r="H120" s="127">
        <v>19.7</v>
      </c>
      <c r="I120" s="127">
        <v>20.8</v>
      </c>
      <c r="J120" s="127">
        <v>18.3</v>
      </c>
      <c r="K120" s="127">
        <v>17.8</v>
      </c>
    </row>
    <row r="121" spans="1:11" ht="15" x14ac:dyDescent="0.25">
      <c r="A121" s="47" t="s">
        <v>304</v>
      </c>
      <c r="B121" s="47"/>
      <c r="C121" s="47"/>
      <c r="D121" s="47"/>
      <c r="E121" s="47"/>
      <c r="F121" s="55" t="s">
        <v>303</v>
      </c>
      <c r="G121" s="200">
        <v>254.6</v>
      </c>
      <c r="H121" s="128">
        <v>250.4</v>
      </c>
      <c r="I121" s="128">
        <v>262.3</v>
      </c>
      <c r="J121" s="128">
        <v>252.6</v>
      </c>
      <c r="K121" s="128">
        <v>234.9</v>
      </c>
    </row>
    <row r="122" spans="1:11" ht="15" x14ac:dyDescent="0.25">
      <c r="A122" s="2" t="s">
        <v>305</v>
      </c>
      <c r="F122" s="55" t="s">
        <v>303</v>
      </c>
      <c r="G122" s="204">
        <v>2.1</v>
      </c>
      <c r="H122" s="131">
        <v>2.2000000000000002</v>
      </c>
      <c r="I122" s="131">
        <v>2.1</v>
      </c>
      <c r="J122" s="131">
        <v>2.1</v>
      </c>
      <c r="K122" s="131">
        <v>1.8</v>
      </c>
    </row>
    <row r="123" spans="1:11" ht="15" x14ac:dyDescent="0.25">
      <c r="A123" s="129" t="s">
        <v>5</v>
      </c>
      <c r="B123" s="47"/>
      <c r="C123" s="47"/>
      <c r="D123" s="47"/>
      <c r="E123" s="47"/>
      <c r="F123" s="56" t="s">
        <v>302</v>
      </c>
      <c r="G123" s="203">
        <v>0.2</v>
      </c>
      <c r="H123" s="132">
        <v>0.2</v>
      </c>
      <c r="I123" s="132">
        <v>0.2</v>
      </c>
      <c r="J123" s="132">
        <v>0.1</v>
      </c>
      <c r="K123" s="132">
        <v>0.1</v>
      </c>
    </row>
    <row r="124" spans="1:11" ht="15" x14ac:dyDescent="0.25">
      <c r="A124" s="129" t="s">
        <v>6</v>
      </c>
      <c r="B124" s="47"/>
      <c r="C124" s="47"/>
      <c r="D124" s="47"/>
      <c r="E124" s="47"/>
      <c r="F124" s="56" t="s">
        <v>302</v>
      </c>
      <c r="G124" s="203">
        <v>0.4</v>
      </c>
      <c r="H124" s="132">
        <v>0.5</v>
      </c>
      <c r="I124" s="132">
        <v>0.4</v>
      </c>
      <c r="J124" s="132">
        <v>0.3</v>
      </c>
      <c r="K124" s="132">
        <v>0.3</v>
      </c>
    </row>
    <row r="125" spans="1:11" ht="15" x14ac:dyDescent="0.25">
      <c r="A125" s="50" t="s">
        <v>301</v>
      </c>
      <c r="B125" s="41"/>
      <c r="C125" s="41"/>
      <c r="D125" s="41"/>
      <c r="E125" s="41"/>
      <c r="F125" s="53" t="s">
        <v>300</v>
      </c>
      <c r="G125" s="201">
        <v>16060</v>
      </c>
      <c r="H125" s="130">
        <v>15227</v>
      </c>
      <c r="I125" s="130">
        <v>12952</v>
      </c>
      <c r="J125" s="130">
        <v>12530</v>
      </c>
      <c r="K125" s="130">
        <v>11584</v>
      </c>
    </row>
    <row r="126" spans="1:11" x14ac:dyDescent="0.2">
      <c r="A126" s="79"/>
    </row>
    <row r="127" spans="1:11" ht="15" x14ac:dyDescent="0.25">
      <c r="A127" s="164" t="s">
        <v>388</v>
      </c>
      <c r="B127" s="126"/>
      <c r="C127" s="126"/>
      <c r="D127" s="126"/>
      <c r="E127" s="126"/>
      <c r="F127" s="126"/>
      <c r="G127" s="125"/>
      <c r="H127" s="126"/>
      <c r="I127" s="126"/>
      <c r="J127" s="126"/>
      <c r="K127" s="126"/>
    </row>
    <row r="128" spans="1:11" x14ac:dyDescent="0.2">
      <c r="A128" s="79"/>
    </row>
    <row r="129" spans="1:11" ht="15" x14ac:dyDescent="0.25">
      <c r="A129" s="40" t="s">
        <v>307</v>
      </c>
      <c r="B129" s="41"/>
      <c r="C129" s="41"/>
      <c r="D129" s="41"/>
      <c r="E129" s="41"/>
      <c r="F129" s="40" t="s">
        <v>306</v>
      </c>
      <c r="G129" s="158">
        <v>2015</v>
      </c>
      <c r="H129" s="42">
        <v>2014</v>
      </c>
      <c r="I129" s="42">
        <v>2013</v>
      </c>
      <c r="J129" s="42">
        <v>2012</v>
      </c>
      <c r="K129" s="42">
        <v>2011</v>
      </c>
    </row>
    <row r="130" spans="1:11" ht="15" x14ac:dyDescent="0.25">
      <c r="A130" s="2" t="s">
        <v>3</v>
      </c>
      <c r="F130" s="55" t="s">
        <v>303</v>
      </c>
      <c r="G130" s="199">
        <v>277.60000000000002</v>
      </c>
      <c r="H130" s="122">
        <v>237.4</v>
      </c>
      <c r="I130" s="122">
        <v>260.2</v>
      </c>
      <c r="J130" s="122">
        <v>223.4</v>
      </c>
      <c r="K130" s="122">
        <v>217.6</v>
      </c>
    </row>
    <row r="131" spans="1:11" ht="15" x14ac:dyDescent="0.25">
      <c r="A131" s="2" t="s">
        <v>20</v>
      </c>
      <c r="F131" s="55" t="s">
        <v>303</v>
      </c>
      <c r="G131" s="199">
        <v>149.69999999999999</v>
      </c>
      <c r="H131" s="122">
        <v>120.6</v>
      </c>
      <c r="I131" s="122">
        <v>128.30000000000001</v>
      </c>
      <c r="J131" s="122">
        <v>113.8</v>
      </c>
      <c r="K131" s="122">
        <v>106.4</v>
      </c>
    </row>
    <row r="132" spans="1:11" ht="15" x14ac:dyDescent="0.25">
      <c r="A132" s="47" t="s">
        <v>21</v>
      </c>
      <c r="B132" s="47"/>
      <c r="C132" s="47"/>
      <c r="D132" s="47"/>
      <c r="E132" s="47"/>
      <c r="F132" s="55" t="s">
        <v>303</v>
      </c>
      <c r="G132" s="200">
        <v>47.1</v>
      </c>
      <c r="H132" s="127">
        <v>43.1</v>
      </c>
      <c r="I132" s="127">
        <v>43.2</v>
      </c>
      <c r="J132" s="127">
        <v>34.799999999999997</v>
      </c>
      <c r="K132" s="127">
        <v>41.2</v>
      </c>
    </row>
    <row r="133" spans="1:11" ht="15" x14ac:dyDescent="0.25">
      <c r="A133" s="47" t="s">
        <v>304</v>
      </c>
      <c r="B133" s="47"/>
      <c r="C133" s="47"/>
      <c r="D133" s="47"/>
      <c r="E133" s="47"/>
      <c r="F133" s="55" t="s">
        <v>303</v>
      </c>
      <c r="G133" s="200">
        <v>556.70000000000005</v>
      </c>
      <c r="H133" s="128">
        <v>485.8</v>
      </c>
      <c r="I133" s="128">
        <v>510.7</v>
      </c>
      <c r="J133" s="128">
        <v>436.6</v>
      </c>
      <c r="K133" s="128">
        <v>445.9</v>
      </c>
    </row>
    <row r="134" spans="1:11" ht="15" x14ac:dyDescent="0.25">
      <c r="A134" s="2" t="s">
        <v>305</v>
      </c>
      <c r="F134" s="55" t="s">
        <v>303</v>
      </c>
      <c r="G134" s="204">
        <v>2.4</v>
      </c>
      <c r="H134" s="131">
        <v>2.2999999999999998</v>
      </c>
      <c r="I134" s="131">
        <v>2.2000000000000002</v>
      </c>
      <c r="J134" s="131">
        <v>1.9</v>
      </c>
      <c r="K134" s="131">
        <v>1.7</v>
      </c>
    </row>
    <row r="135" spans="1:11" ht="15" x14ac:dyDescent="0.25">
      <c r="A135" s="129" t="s">
        <v>5</v>
      </c>
      <c r="B135" s="47"/>
      <c r="C135" s="47"/>
      <c r="D135" s="47"/>
      <c r="E135" s="47"/>
      <c r="F135" s="56" t="s">
        <v>302</v>
      </c>
      <c r="G135" s="203">
        <v>0.2</v>
      </c>
      <c r="H135" s="132">
        <v>0.3</v>
      </c>
      <c r="I135" s="132">
        <v>0.2</v>
      </c>
      <c r="J135" s="132">
        <v>0.1</v>
      </c>
      <c r="K135" s="132">
        <v>0.1</v>
      </c>
    </row>
    <row r="136" spans="1:11" ht="15" x14ac:dyDescent="0.25">
      <c r="A136" s="129" t="s">
        <v>6</v>
      </c>
      <c r="B136" s="47"/>
      <c r="C136" s="47"/>
      <c r="D136" s="47"/>
      <c r="E136" s="47"/>
      <c r="F136" s="56" t="s">
        <v>302</v>
      </c>
      <c r="G136" s="203">
        <v>0.4</v>
      </c>
      <c r="H136" s="132">
        <v>0.5</v>
      </c>
      <c r="I136" s="132">
        <v>0.4</v>
      </c>
      <c r="J136" s="132">
        <v>0.3</v>
      </c>
      <c r="K136" s="132">
        <v>0.3</v>
      </c>
    </row>
    <row r="137" spans="1:11" ht="15" x14ac:dyDescent="0.25">
      <c r="A137" s="50" t="s">
        <v>301</v>
      </c>
      <c r="B137" s="41"/>
      <c r="C137" s="41"/>
      <c r="D137" s="41"/>
      <c r="E137" s="41"/>
      <c r="F137" s="53" t="s">
        <v>300</v>
      </c>
      <c r="G137" s="201">
        <v>16882</v>
      </c>
      <c r="H137" s="130">
        <v>17239</v>
      </c>
      <c r="I137" s="130">
        <v>15995</v>
      </c>
      <c r="J137" s="130">
        <v>16480</v>
      </c>
      <c r="K137" s="130">
        <v>14093</v>
      </c>
    </row>
    <row r="138" spans="1:11" x14ac:dyDescent="0.2">
      <c r="A138" s="79"/>
    </row>
    <row r="139" spans="1:11" ht="15" x14ac:dyDescent="0.25">
      <c r="A139" s="164" t="s">
        <v>389</v>
      </c>
      <c r="B139" s="126"/>
      <c r="C139" s="126"/>
      <c r="D139" s="126"/>
      <c r="E139" s="126"/>
      <c r="F139" s="126"/>
      <c r="G139" s="125"/>
      <c r="H139" s="126"/>
      <c r="I139" s="126"/>
      <c r="J139" s="126"/>
      <c r="K139" s="126"/>
    </row>
    <row r="140" spans="1:11" x14ac:dyDescent="0.2">
      <c r="A140" s="79"/>
    </row>
    <row r="141" spans="1:11" ht="15" x14ac:dyDescent="0.25">
      <c r="A141" s="40" t="s">
        <v>307</v>
      </c>
      <c r="B141" s="41"/>
      <c r="C141" s="41"/>
      <c r="D141" s="41"/>
      <c r="E141" s="41"/>
      <c r="F141" s="40" t="s">
        <v>306</v>
      </c>
      <c r="G141" s="158">
        <v>2015</v>
      </c>
      <c r="H141" s="42">
        <v>2014</v>
      </c>
      <c r="I141" s="42">
        <v>2013</v>
      </c>
      <c r="J141" s="42">
        <v>2012</v>
      </c>
      <c r="K141" s="42">
        <v>2011</v>
      </c>
    </row>
    <row r="142" spans="1:11" ht="15" x14ac:dyDescent="0.25">
      <c r="A142" s="2" t="s">
        <v>3</v>
      </c>
      <c r="F142" s="55" t="s">
        <v>303</v>
      </c>
      <c r="G142" s="199">
        <v>506.6</v>
      </c>
      <c r="H142" s="122">
        <v>324.2</v>
      </c>
      <c r="I142" s="122">
        <v>568.9</v>
      </c>
      <c r="J142" s="122">
        <v>573.79999999999995</v>
      </c>
      <c r="K142" s="122">
        <v>616.70000000000005</v>
      </c>
    </row>
    <row r="143" spans="1:11" ht="15" x14ac:dyDescent="0.25">
      <c r="A143" s="2" t="s">
        <v>20</v>
      </c>
      <c r="F143" s="55" t="s">
        <v>303</v>
      </c>
      <c r="G143" s="199">
        <v>261.2</v>
      </c>
      <c r="H143" s="122">
        <v>171.6</v>
      </c>
      <c r="I143" s="122">
        <v>264.2</v>
      </c>
      <c r="J143" s="122">
        <v>284.3</v>
      </c>
      <c r="K143" s="122">
        <v>297.60000000000002</v>
      </c>
    </row>
    <row r="144" spans="1:11" ht="15" x14ac:dyDescent="0.25">
      <c r="A144" s="47" t="s">
        <v>21</v>
      </c>
      <c r="B144" s="47"/>
      <c r="C144" s="47"/>
      <c r="D144" s="47"/>
      <c r="E144" s="47"/>
      <c r="F144" s="55" t="s">
        <v>303</v>
      </c>
      <c r="G144" s="200">
        <v>60.3</v>
      </c>
      <c r="H144" s="127">
        <v>34.200000000000003</v>
      </c>
      <c r="I144" s="127">
        <v>65.099999999999994</v>
      </c>
      <c r="J144" s="127">
        <v>77.2</v>
      </c>
      <c r="K144" s="127">
        <v>75.3</v>
      </c>
    </row>
    <row r="145" spans="1:11" ht="15" x14ac:dyDescent="0.25">
      <c r="A145" s="47" t="s">
        <v>304</v>
      </c>
      <c r="B145" s="47"/>
      <c r="C145" s="47"/>
      <c r="D145" s="47"/>
      <c r="E145" s="47"/>
      <c r="F145" s="55" t="s">
        <v>303</v>
      </c>
      <c r="G145" s="200">
        <v>938.6</v>
      </c>
      <c r="H145" s="128">
        <v>588.79999999999995</v>
      </c>
      <c r="I145" s="128">
        <v>1020.1</v>
      </c>
      <c r="J145" s="128">
        <v>1080</v>
      </c>
      <c r="K145" s="128">
        <v>1128.5</v>
      </c>
    </row>
    <row r="146" spans="1:11" ht="15" x14ac:dyDescent="0.25">
      <c r="A146" s="2" t="s">
        <v>305</v>
      </c>
      <c r="F146" s="55" t="s">
        <v>303</v>
      </c>
      <c r="G146" s="199">
        <v>18.8</v>
      </c>
      <c r="H146" s="122">
        <v>11.4</v>
      </c>
      <c r="I146" s="122">
        <v>21</v>
      </c>
      <c r="J146" s="122">
        <v>21.8</v>
      </c>
      <c r="K146" s="122">
        <v>23.6</v>
      </c>
    </row>
    <row r="147" spans="1:11" ht="15" x14ac:dyDescent="0.25">
      <c r="A147" s="129" t="s">
        <v>5</v>
      </c>
      <c r="B147" s="47"/>
      <c r="C147" s="47"/>
      <c r="D147" s="47"/>
      <c r="E147" s="47"/>
      <c r="F147" s="56" t="s">
        <v>302</v>
      </c>
      <c r="G147" s="203">
        <v>1.8</v>
      </c>
      <c r="H147" s="132">
        <v>1.3</v>
      </c>
      <c r="I147" s="132">
        <v>2.1</v>
      </c>
      <c r="J147" s="132">
        <v>1.8</v>
      </c>
      <c r="K147" s="132">
        <v>2.1</v>
      </c>
    </row>
    <row r="148" spans="1:11" ht="15" x14ac:dyDescent="0.25">
      <c r="A148" s="129" t="s">
        <v>6</v>
      </c>
      <c r="B148" s="47"/>
      <c r="C148" s="47"/>
      <c r="D148" s="47"/>
      <c r="E148" s="47"/>
      <c r="F148" s="56" t="s">
        <v>302</v>
      </c>
      <c r="G148" s="203">
        <v>3</v>
      </c>
      <c r="H148" s="132">
        <v>4</v>
      </c>
      <c r="I148" s="132">
        <v>3.9</v>
      </c>
      <c r="J148" s="132">
        <v>3</v>
      </c>
      <c r="K148" s="132">
        <v>3.5</v>
      </c>
    </row>
    <row r="149" spans="1:11" ht="15" x14ac:dyDescent="0.25">
      <c r="A149" s="50" t="s">
        <v>301</v>
      </c>
      <c r="B149" s="41"/>
      <c r="C149" s="41"/>
      <c r="D149" s="41"/>
      <c r="E149" s="41"/>
      <c r="F149" s="53" t="s">
        <v>300</v>
      </c>
      <c r="G149" s="201">
        <v>20717</v>
      </c>
      <c r="H149" s="130">
        <v>25768</v>
      </c>
      <c r="I149" s="130">
        <v>16901</v>
      </c>
      <c r="J149" s="130">
        <v>16826</v>
      </c>
      <c r="K149" s="130">
        <v>14126</v>
      </c>
    </row>
    <row r="150" spans="1:11" x14ac:dyDescent="0.2">
      <c r="A150" s="79"/>
    </row>
    <row r="151" spans="1:11" ht="15" x14ac:dyDescent="0.25">
      <c r="A151" s="164" t="s">
        <v>393</v>
      </c>
      <c r="B151" s="126"/>
      <c r="C151" s="126"/>
      <c r="D151" s="126"/>
      <c r="E151" s="126"/>
      <c r="F151" s="126"/>
      <c r="G151" s="125"/>
      <c r="H151" s="126"/>
      <c r="I151" s="126"/>
      <c r="J151" s="126"/>
      <c r="K151" s="126"/>
    </row>
    <row r="152" spans="1:11" x14ac:dyDescent="0.2">
      <c r="A152" s="79"/>
    </row>
    <row r="153" spans="1:11" ht="15" x14ac:dyDescent="0.25">
      <c r="A153" s="40" t="s">
        <v>307</v>
      </c>
      <c r="B153" s="41"/>
      <c r="C153" s="41"/>
      <c r="D153" s="41"/>
      <c r="E153" s="41"/>
      <c r="F153" s="40" t="s">
        <v>306</v>
      </c>
      <c r="G153" s="158">
        <v>2015</v>
      </c>
      <c r="H153" s="42">
        <v>2014</v>
      </c>
      <c r="I153" s="42">
        <v>2013</v>
      </c>
      <c r="J153" s="42">
        <v>2012</v>
      </c>
      <c r="K153" s="42">
        <v>2011</v>
      </c>
    </row>
    <row r="154" spans="1:11" ht="15" x14ac:dyDescent="0.25">
      <c r="A154" s="2" t="s">
        <v>3</v>
      </c>
      <c r="F154" s="55" t="s">
        <v>303</v>
      </c>
      <c r="G154" s="199">
        <v>151.6</v>
      </c>
      <c r="H154" s="122">
        <v>107.1</v>
      </c>
      <c r="I154" s="122">
        <v>170.8</v>
      </c>
      <c r="J154" s="122">
        <v>213</v>
      </c>
      <c r="K154" s="122">
        <v>273.10000000000002</v>
      </c>
    </row>
    <row r="155" spans="1:11" ht="15" x14ac:dyDescent="0.25">
      <c r="A155" s="2" t="s">
        <v>20</v>
      </c>
      <c r="F155" s="55" t="s">
        <v>303</v>
      </c>
      <c r="G155" s="199">
        <v>70.599999999999994</v>
      </c>
      <c r="H155" s="122">
        <v>53.2</v>
      </c>
      <c r="I155" s="122">
        <v>73.400000000000006</v>
      </c>
      <c r="J155" s="122">
        <v>94.7</v>
      </c>
      <c r="K155" s="122">
        <v>116.7</v>
      </c>
    </row>
    <row r="156" spans="1:11" ht="15" x14ac:dyDescent="0.25">
      <c r="A156" s="47" t="s">
        <v>21</v>
      </c>
      <c r="B156" s="47"/>
      <c r="C156" s="47"/>
      <c r="D156" s="47"/>
      <c r="E156" s="47"/>
      <c r="F156" s="55" t="s">
        <v>303</v>
      </c>
      <c r="G156" s="200">
        <v>24.3</v>
      </c>
      <c r="H156" s="127">
        <v>15.8</v>
      </c>
      <c r="I156" s="127">
        <v>29.4</v>
      </c>
      <c r="J156" s="127">
        <v>39.1</v>
      </c>
      <c r="K156" s="127">
        <v>47.2</v>
      </c>
    </row>
    <row r="157" spans="1:11" ht="15" x14ac:dyDescent="0.25">
      <c r="A157" s="47" t="s">
        <v>304</v>
      </c>
      <c r="B157" s="47"/>
      <c r="C157" s="47"/>
      <c r="D157" s="47"/>
      <c r="E157" s="47"/>
      <c r="F157" s="55" t="s">
        <v>303</v>
      </c>
      <c r="G157" s="200">
        <v>285.89999999999998</v>
      </c>
      <c r="H157" s="128">
        <v>197.3</v>
      </c>
      <c r="I157" s="128">
        <v>323.8</v>
      </c>
      <c r="J157" s="128">
        <v>417.3</v>
      </c>
      <c r="K157" s="128">
        <v>515.4</v>
      </c>
    </row>
    <row r="158" spans="1:11" ht="15" x14ac:dyDescent="0.25">
      <c r="A158" s="2" t="s">
        <v>305</v>
      </c>
      <c r="F158" s="55" t="s">
        <v>303</v>
      </c>
      <c r="G158" s="204">
        <v>1.4</v>
      </c>
      <c r="H158" s="131">
        <v>1</v>
      </c>
      <c r="I158" s="131">
        <v>1.3</v>
      </c>
      <c r="J158" s="131">
        <v>1.8</v>
      </c>
      <c r="K158" s="131">
        <v>3.4</v>
      </c>
    </row>
    <row r="159" spans="1:11" ht="15" x14ac:dyDescent="0.25">
      <c r="A159" s="129" t="s">
        <v>5</v>
      </c>
      <c r="B159" s="47"/>
      <c r="C159" s="47"/>
      <c r="D159" s="47"/>
      <c r="E159" s="47"/>
      <c r="F159" s="56" t="s">
        <v>302</v>
      </c>
      <c r="G159" s="203">
        <v>0.1</v>
      </c>
      <c r="H159" s="132">
        <v>0.1</v>
      </c>
      <c r="I159" s="132">
        <v>0.1</v>
      </c>
      <c r="J159" s="132">
        <v>0.1</v>
      </c>
      <c r="K159" s="132">
        <v>0.3</v>
      </c>
    </row>
    <row r="160" spans="1:11" ht="15" x14ac:dyDescent="0.25">
      <c r="A160" s="129" t="s">
        <v>6</v>
      </c>
      <c r="B160" s="47"/>
      <c r="C160" s="47"/>
      <c r="D160" s="47"/>
      <c r="E160" s="47"/>
      <c r="F160" s="56" t="s">
        <v>302</v>
      </c>
      <c r="G160" s="203">
        <v>0.3</v>
      </c>
      <c r="H160" s="132">
        <v>0.4</v>
      </c>
      <c r="I160" s="132">
        <v>0.3</v>
      </c>
      <c r="J160" s="132">
        <v>0.3</v>
      </c>
      <c r="K160" s="132">
        <v>0.6</v>
      </c>
    </row>
    <row r="161" spans="1:11" ht="15" x14ac:dyDescent="0.25">
      <c r="A161" s="50" t="s">
        <v>301</v>
      </c>
      <c r="B161" s="41"/>
      <c r="C161" s="41"/>
      <c r="D161" s="41"/>
      <c r="E161" s="41"/>
      <c r="F161" s="53" t="s">
        <v>300</v>
      </c>
      <c r="G161" s="201">
        <v>23152</v>
      </c>
      <c r="H161" s="130">
        <v>33521</v>
      </c>
      <c r="I161" s="130">
        <v>19139</v>
      </c>
      <c r="J161" s="130">
        <v>16945</v>
      </c>
      <c r="K161" s="130">
        <v>13140</v>
      </c>
    </row>
  </sheetData>
  <mergeCells count="1">
    <mergeCell ref="A4:K4"/>
  </mergeCells>
  <pageMargins left="0.70866141732283472" right="0.70866141732283472" top="0.74803149606299213" bottom="0.74803149606299213" header="0.31496062992125984" footer="0.31496062992125984"/>
  <pageSetup paperSize="9" scale="70" fitToHeight="4" orientation="portrait" verticalDpi="1200" r:id="rId1"/>
  <rowBreaks count="2" manualBreakCount="2">
    <brk id="53" max="16383" man="1"/>
    <brk id="1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Cover</vt:lpstr>
      <vt:lpstr>Contents</vt:lpstr>
      <vt:lpstr>Financial performance</vt:lpstr>
      <vt:lpstr>Income statement</vt:lpstr>
      <vt:lpstr>Balance sheet</vt:lpstr>
      <vt:lpstr>Cash flow statement</vt:lpstr>
      <vt:lpstr>Employee numbers</vt:lpstr>
      <vt:lpstr>Key financial data</vt:lpstr>
      <vt:lpstr>Platinum</vt:lpstr>
      <vt:lpstr>De Beers</vt:lpstr>
      <vt:lpstr>Copper</vt:lpstr>
      <vt:lpstr>Nickel</vt:lpstr>
      <vt:lpstr>Niobium &amp; Phosphates</vt:lpstr>
      <vt:lpstr>Iron Ore &amp; Manganese</vt:lpstr>
      <vt:lpstr>Coal</vt:lpstr>
      <vt:lpstr>Other  financial information</vt:lpstr>
      <vt:lpstr>Accounting treatment</vt:lpstr>
      <vt:lpstr>Group structure</vt:lpstr>
      <vt:lpstr>'Accounting treatment'!Print_Area</vt:lpstr>
      <vt:lpstr>'Balance sheet'!Print_Area</vt:lpstr>
      <vt:lpstr>'Cash flow statement'!Print_Area</vt:lpstr>
      <vt:lpstr>Coal!Print_Area</vt:lpstr>
      <vt:lpstr>Contents!Print_Area</vt:lpstr>
      <vt:lpstr>Cover!Print_Area</vt:lpstr>
      <vt:lpstr>'Employee numbers'!Print_Area</vt:lpstr>
      <vt:lpstr>'Financial performance'!Print_Area</vt:lpstr>
      <vt:lpstr>'Group structure'!Print_Area</vt:lpstr>
      <vt:lpstr>'Income statement'!Print_Area</vt:lpstr>
      <vt:lpstr>'Iron Ore &amp; Manganese'!Print_Area</vt:lpstr>
      <vt:lpstr>Nickel!Print_Area</vt:lpstr>
      <vt:lpstr>'Other  financial information'!Print_Area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Sheena Jethwa</dc:creator>
  <cp:lastModifiedBy>Sheena Jethwa</cp:lastModifiedBy>
  <cp:lastPrinted>2016-09-15T11:26:24Z</cp:lastPrinted>
  <dcterms:created xsi:type="dcterms:W3CDTF">2016-04-14T10:30:31Z</dcterms:created>
  <dcterms:modified xsi:type="dcterms:W3CDTF">2016-09-15T11:29:42Z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